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autoCompressPictures="0"/>
  <bookViews>
    <workbookView xWindow="0" yWindow="0" windowWidth="26955" windowHeight="13740"/>
  </bookViews>
  <sheets>
    <sheet name="Sheet1" sheetId="1" r:id="rId1"/>
  </sheets>
  <definedNames>
    <definedName name="solver_adj" localSheetId="0" hidden="1">Sheet1!$B$60</definedName>
    <definedName name="solver_cvg" localSheetId="0" hidden="1">0.0001</definedName>
    <definedName name="solver_drv" localSheetId="0" hidden="1">2</definedName>
    <definedName name="solver_eng" localSheetId="0" hidden="1">1</definedName>
    <definedName name="solver_est" localSheetId="0" hidden="1">1</definedName>
    <definedName name="solver_itr" localSheetId="0" hidden="1">2147483647</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nwt" localSheetId="0" hidden="1">1</definedName>
    <definedName name="solver_opt" localSheetId="0" hidden="1">Sheet1!$D$65</definedName>
    <definedName name="solver_pre" localSheetId="0" hidden="1">0.000001</definedName>
    <definedName name="solver_rbv" localSheetId="0" hidden="1">2</definedName>
    <definedName name="solver_rlx" localSheetId="0" hidden="1">2</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2</definedName>
    <definedName name="solver_val" localSheetId="0" hidden="1">0</definedName>
    <definedName name="solver_ver" localSheetId="0" hidden="1">3</definedName>
  </definedNames>
  <calcPr calcId="145621"/>
  <extLst>
    <ext xmlns:x15="http://schemas.microsoft.com/office/spreadsheetml/2010/11/main" uri="{140A7094-0E35-4892-8432-C4D2E57EDEB5}">
      <x15:workbookPr chartTrackingRefBase="1"/>
    </ext>
    <ext xmlns:mx="http://schemas.microsoft.com/office/mac/excel/2008/main" uri="http://schemas.microsoft.com/office/mac/excel/2008/main">
      <mx:ArchID Flags="2"/>
    </ext>
  </extLst>
</workbook>
</file>

<file path=xl/calcChain.xml><?xml version="1.0" encoding="utf-8"?>
<calcChain xmlns="http://schemas.openxmlformats.org/spreadsheetml/2006/main">
  <c r="E70" i="1" l="1"/>
  <c r="D61" i="1"/>
  <c r="D62" i="1" s="1"/>
  <c r="D53" i="1"/>
  <c r="D54" i="1" s="1"/>
  <c r="D57" i="1" s="1"/>
  <c r="E61" i="1"/>
  <c r="E53" i="1"/>
  <c r="E62" i="1"/>
  <c r="F61" i="1"/>
  <c r="F62" i="1" s="1"/>
  <c r="F53" i="1"/>
  <c r="G61" i="1"/>
  <c r="G53" i="1"/>
  <c r="G54" i="1" s="1"/>
  <c r="G57" i="1" s="1"/>
  <c r="H61" i="1"/>
  <c r="H53" i="1"/>
  <c r="H62" i="1"/>
  <c r="D44" i="1"/>
  <c r="D56" i="1"/>
  <c r="E44" i="1"/>
  <c r="E54" i="1"/>
  <c r="E57" i="1" s="1"/>
  <c r="E56" i="1"/>
  <c r="F44" i="1"/>
  <c r="G45" i="1" s="1"/>
  <c r="F54" i="1"/>
  <c r="F57" i="1" s="1"/>
  <c r="F56" i="1"/>
  <c r="G44" i="1"/>
  <c r="G56" i="1"/>
  <c r="H44" i="1"/>
  <c r="H54" i="1"/>
  <c r="H57" i="1" s="1"/>
  <c r="H56" i="1"/>
  <c r="H45" i="1"/>
  <c r="F45" i="1"/>
  <c r="E45" i="1"/>
  <c r="D45" i="1"/>
  <c r="E25" i="1"/>
  <c r="E26" i="1"/>
  <c r="H26" i="1"/>
  <c r="D26" i="1"/>
  <c r="E24" i="1"/>
  <c r="H25" i="1"/>
  <c r="D25" i="1"/>
  <c r="E23" i="1"/>
  <c r="H24" i="1" s="1"/>
  <c r="D24" i="1"/>
  <c r="E22" i="1"/>
  <c r="E21" i="1"/>
  <c r="H22" i="1"/>
  <c r="D22" i="1"/>
  <c r="E20" i="1"/>
  <c r="H21" i="1"/>
  <c r="D21" i="1"/>
  <c r="E19" i="1"/>
  <c r="H20" i="1" s="1"/>
  <c r="D20" i="1"/>
  <c r="D19" i="1"/>
  <c r="C58" i="1" l="1"/>
  <c r="G62" i="1"/>
  <c r="C63" i="1" s="1"/>
  <c r="D65" i="1" s="1"/>
  <c r="H23" i="1"/>
  <c r="H19" i="1"/>
  <c r="D23" i="1"/>
</calcChain>
</file>

<file path=xl/sharedStrings.xml><?xml version="1.0" encoding="utf-8"?>
<sst xmlns="http://schemas.openxmlformats.org/spreadsheetml/2006/main" count="75" uniqueCount="68">
  <si>
    <t>In fact, we should find that the continuously-compounded ytm equals the Treasury yield + the hazard rate:</t>
    <phoneticPr fontId="2" type="noConversion"/>
  </si>
  <si>
    <t>I stressed that this result -- that a cat bond's continuously-compounded ytm equals the Treasury yield + the hazard rate is a general result.</t>
    <phoneticPr fontId="2" type="noConversion"/>
  </si>
  <si>
    <t xml:space="preserve">   -- Note the symmetry between how we are compensated for the passage of time and risk of default.</t>
    <phoneticPr fontId="2" type="noConversion"/>
  </si>
  <si>
    <t xml:space="preserve">I asked the class why, a 7% bond discounted at 7% continuously compounded sells at a discount.  This is in the context of a rule that we learned - that when the yield to maturity on a </t>
    <phoneticPr fontId="2" type="noConversion"/>
  </si>
  <si>
    <t xml:space="preserve">    bond equals its coupon, it should sell at par.</t>
    <phoneticPr fontId="2" type="noConversion"/>
  </si>
  <si>
    <t>The ``trick'' here is that equivalence between the coupon and the yield must be on the same compounding basis.  If a bond makes coupon payments annually, then its coupon</t>
    <phoneticPr fontId="2" type="noConversion"/>
  </si>
  <si>
    <t xml:space="preserve">    rate is expressed on an annually-compounded basis.  The yield of 7% is on a continuously-compounded basis.  As shown above, that implies that its annually-compounded</t>
    <phoneticPr fontId="2" type="noConversion"/>
  </si>
  <si>
    <t xml:space="preserve">    yield is about 7.25% -- which is higher than the 7% coupon, which, in turn, is why the bond is selling at a discount to par.</t>
    <phoneticPr fontId="2" type="noConversion"/>
  </si>
  <si>
    <r>
      <t xml:space="preserve">  We stressed that the yield to maturity equates the present value of the </t>
    </r>
    <r>
      <rPr>
        <i/>
        <sz val="11"/>
        <color indexed="8"/>
        <rFont val="Calibri"/>
      </rPr>
      <t>promised</t>
    </r>
    <r>
      <rPr>
        <sz val="11"/>
        <color theme="1"/>
        <rFont val="Calibri"/>
        <family val="2"/>
        <scheme val="minor"/>
      </rPr>
      <t xml:space="preserve"> future cash flows with the bond's market price (or value).</t>
    </r>
    <phoneticPr fontId="2" type="noConversion"/>
  </si>
  <si>
    <t>As such, the risk contained in the Cat bond can be entirely diversified (away).</t>
    <phoneticPr fontId="2" type="noConversion"/>
  </si>
  <si>
    <t>This means that the price of the cat bond will be bid up tp the point where its expected return is equal to the riskfree rate, by buyers putting it into a fully diversified portfolio.</t>
    <phoneticPr fontId="2" type="noConversion"/>
  </si>
  <si>
    <t>Concept:</t>
  </si>
  <si>
    <t>Valuation of debt securities that are subject to possible losses.</t>
  </si>
  <si>
    <t>Institution: Catastrophe Bonds</t>
  </si>
  <si>
    <t>Institutional Context:</t>
  </si>
  <si>
    <t>Players: Insurance companies, Utility companies, financial institutions, Hedge funds.</t>
  </si>
  <si>
    <t>Shifting of insurance for specific events and re-insurance to the capital markets.</t>
  </si>
  <si>
    <t>New Analytical Tools:</t>
  </si>
  <si>
    <t>Hazard Rate</t>
  </si>
  <si>
    <t>Survival Probability</t>
  </si>
  <si>
    <t>We will work with a constant hazard rate, lambda.  This will quantify the probability that the catastrophic event occurs--conditional on it not having happened yet.</t>
  </si>
  <si>
    <t xml:space="preserve">  We will cast this in continuous time.</t>
  </si>
  <si>
    <t>So for example if the probability of a devastating wildfire in Ventura County is 2% per year, then we can do things like:</t>
  </si>
  <si>
    <t>Time (Years)</t>
  </si>
  <si>
    <t>Prob of no Event--up to this point</t>
  </si>
  <si>
    <t>Fire Prob. | None yet</t>
  </si>
  <si>
    <t>Unconditional Event Probability</t>
  </si>
  <si>
    <t xml:space="preserve">  in the time period</t>
  </si>
  <si>
    <t xml:space="preserve">  for the quarter</t>
  </si>
  <si>
    <t>for the year</t>
  </si>
  <si>
    <t>exp(-lambda * T)</t>
  </si>
  <si>
    <t xml:space="preserve">T is the number of years </t>
  </si>
  <si>
    <t>(lambda)</t>
  </si>
  <si>
    <t>Our financial question:</t>
  </si>
  <si>
    <t>How does the market value a stream of future cash flows that is risky?</t>
  </si>
  <si>
    <t>Why Cat Bonds are so important:</t>
  </si>
  <si>
    <t xml:space="preserve">  </t>
  </si>
  <si>
    <t xml:space="preserve">The risk associated with the loss on a Cat bond is not correlated with the state of the economy. </t>
  </si>
  <si>
    <t>This says that there is a 0.4988% probability of a fire in the first quarter.</t>
    <phoneticPr fontId="2" type="noConversion"/>
  </si>
  <si>
    <t>This says that there is a 1.941% probability of a fire in the second year .</t>
    <phoneticPr fontId="2" type="noConversion"/>
  </si>
  <si>
    <t xml:space="preserve">  &lt;-- Note that this declines over time.</t>
    <phoneticPr fontId="2" type="noConversion"/>
  </si>
  <si>
    <t>Guess ytm:</t>
  </si>
  <si>
    <t>df(@ytm):</t>
  </si>
  <si>
    <t>PV (@ytm):</t>
  </si>
  <si>
    <t xml:space="preserve">  This the value of the bond.  Present value of its expected future cash flows.</t>
  </si>
  <si>
    <t>Use Solver to compute this ytm:</t>
  </si>
  <si>
    <t>Constant hazard rate (continuous):</t>
    <phoneticPr fontId="2" type="noConversion"/>
  </si>
  <si>
    <t>1st Fire Prob:</t>
    <phoneticPr fontId="2" type="noConversion"/>
  </si>
  <si>
    <t>Expected CF:</t>
    <phoneticPr fontId="2" type="noConversion"/>
  </si>
  <si>
    <t xml:space="preserve">  &lt;- Each is the ``survival prob" X promised CF + (1 - surv prob) * 0</t>
    <phoneticPr fontId="2" type="noConversion"/>
  </si>
  <si>
    <t>(Since in the event of the catastrophe, we receive 0.)</t>
    <phoneticPr fontId="2" type="noConversion"/>
  </si>
  <si>
    <t>Now suppose that the continuously-compounded yield to maturity on a 5-year US Treasury Bond is 3%.  We can use this fact to construct the appropriate discount factors:</t>
    <phoneticPr fontId="2" type="noConversion"/>
  </si>
  <si>
    <t>df:</t>
    <phoneticPr fontId="2" type="noConversion"/>
  </si>
  <si>
    <t>This is equivalent to an annually-compounded yield of:</t>
    <phoneticPr fontId="2" type="noConversion"/>
  </si>
  <si>
    <t>We can use Solver to find the yield to maturity on this Cat Bond.  We know that it is less than 7.5% (annually-compounded), because this 7.5% coupon bond is selling at a premium.</t>
    <phoneticPr fontId="2" type="noConversion"/>
  </si>
  <si>
    <t>PV:</t>
    <phoneticPr fontId="2" type="noConversion"/>
  </si>
  <si>
    <t>It also means that if you hold it as a meaningful percentage of your wealth you are not being compensated for bearing this risk.</t>
    <phoneticPr fontId="2" type="noConversion"/>
  </si>
  <si>
    <t>Consider a 5-year, 7.5% cat bond -- with annual coupon payments, linked to wildfire risk in Ventura County.</t>
    <phoneticPr fontId="2" type="noConversion"/>
  </si>
  <si>
    <t xml:space="preserve">    For simplicity we assume that if a catastrophic wildfire occurs this bond will become worthless.  Experts assign a constant 4% continuous hazard rate to such a fire over the next 5 years.</t>
    <phoneticPr fontId="2" type="noConversion"/>
  </si>
  <si>
    <t>We can  write a Timeline for the promised and expected future cash flows:</t>
    <phoneticPr fontId="2" type="noConversion"/>
  </si>
  <si>
    <t>Time (Yrs):</t>
    <phoneticPr fontId="2" type="noConversion"/>
  </si>
  <si>
    <t>Promised CF:</t>
    <phoneticPr fontId="2" type="noConversion"/>
  </si>
  <si>
    <t>We proceed in 2 steps.  First we'll write out the survival probability timeline:</t>
    <phoneticPr fontId="2" type="noConversion"/>
  </si>
  <si>
    <t>Survival Prob:</t>
    <phoneticPr fontId="2" type="noConversion"/>
  </si>
  <si>
    <t xml:space="preserve">         This is because if there has already been an event, it can't happen again.  </t>
    <phoneticPr fontId="2" type="noConversion"/>
  </si>
  <si>
    <t>Cumulative</t>
    <phoneticPr fontId="2" type="noConversion"/>
  </si>
  <si>
    <t>Note that this table is relevant to the bond.  By assumption, if there is no event then the bond makes the contractual payment of interest and principal.</t>
    <phoneticPr fontId="2" type="noConversion"/>
  </si>
  <si>
    <t xml:space="preserve">  On the other hand, if there is an event, then the bond ``dies.''  And no more interest and principal payments are made.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</si>
</sst>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0"/>
  </numFmts>
  <fonts count="4" x14ac:knownFonts="1">
    <font>
      <sz val="11"/>
      <color theme="1"/>
      <name val="Calibri"/>
      <family val="2"/>
      <scheme val="minor"/>
    </font>
    <font>
      <sz val="11"/>
      <color indexed="8"/>
      <name val="Calibri"/>
      <family val="2"/>
    </font>
    <font>
      <sz val="8"/>
      <name val="Verdana"/>
    </font>
    <font>
      <i/>
      <sz val="11"/>
      <color indexed="8"/>
      <name val="Calibri"/>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64" fontId="0" fillId="0" borderId="0" xfId="0" applyNumberFormat="1"/>
    <xf numFmtId="0" fontId="0" fillId="0" borderId="0" xfId="0" applyAlignment="1">
      <alignment horizontal="center"/>
    </xf>
    <xf numFmtId="164" fontId="0" fillId="0" borderId="0" xfId="0" applyNumberFormat="1" applyAlignment="1">
      <alignment horizontal="center"/>
    </xf>
    <xf numFmtId="0" fontId="1" fillId="0" borderId="0" xfId="0" applyFont="1"/>
  </cellXfs>
  <cellStyles count="1">
    <cellStyle name="Normal"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A1:O81"/>
  <sheetViews>
    <sheetView tabSelected="1" topLeftCell="A31" zoomScale="150" zoomScaleNormal="150" zoomScalePageLayoutView="150" workbookViewId="0">
      <selection activeCell="I40" sqref="I40"/>
    </sheetView>
  </sheetViews>
  <sheetFormatPr defaultColWidth="8.85546875" defaultRowHeight="15" x14ac:dyDescent="0.25"/>
  <cols>
    <col min="1" max="1" width="9.85546875" customWidth="1"/>
    <col min="2" max="2" width="12.140625" customWidth="1"/>
    <col min="3" max="3" width="10.42578125" customWidth="1"/>
    <col min="4" max="4" width="22.7109375" customWidth="1"/>
    <col min="5" max="5" width="12.28515625" customWidth="1"/>
    <col min="7" max="7" width="12.28515625" customWidth="1"/>
  </cols>
  <sheetData>
    <row r="1" spans="1:5" x14ac:dyDescent="0.25">
      <c r="A1" t="s">
        <v>11</v>
      </c>
      <c r="B1" t="s">
        <v>12</v>
      </c>
    </row>
    <row r="3" spans="1:5" x14ac:dyDescent="0.25">
      <c r="A3" t="s">
        <v>13</v>
      </c>
    </row>
    <row r="5" spans="1:5" x14ac:dyDescent="0.25">
      <c r="A5" t="s">
        <v>15</v>
      </c>
    </row>
    <row r="7" spans="1:5" x14ac:dyDescent="0.25">
      <c r="A7" t="s">
        <v>14</v>
      </c>
    </row>
    <row r="8" spans="1:5" x14ac:dyDescent="0.25">
      <c r="B8" t="s">
        <v>16</v>
      </c>
    </row>
    <row r="10" spans="1:5" x14ac:dyDescent="0.25">
      <c r="A10" t="s">
        <v>17</v>
      </c>
    </row>
    <row r="11" spans="1:5" x14ac:dyDescent="0.25">
      <c r="B11" t="s">
        <v>18</v>
      </c>
      <c r="C11" t="s">
        <v>32</v>
      </c>
    </row>
    <row r="12" spans="1:5" x14ac:dyDescent="0.25">
      <c r="B12" t="s">
        <v>19</v>
      </c>
      <c r="D12" t="s">
        <v>30</v>
      </c>
      <c r="E12" t="s">
        <v>31</v>
      </c>
    </row>
    <row r="14" spans="1:5" x14ac:dyDescent="0.25">
      <c r="B14" t="s">
        <v>20</v>
      </c>
    </row>
    <row r="15" spans="1:5" x14ac:dyDescent="0.25">
      <c r="B15" t="s">
        <v>21</v>
      </c>
    </row>
    <row r="16" spans="1:5" x14ac:dyDescent="0.25">
      <c r="B16" t="s">
        <v>22</v>
      </c>
    </row>
    <row r="17" spans="1:11" x14ac:dyDescent="0.25">
      <c r="B17" t="s">
        <v>23</v>
      </c>
      <c r="C17" t="s">
        <v>18</v>
      </c>
      <c r="D17" s="2" t="s">
        <v>65</v>
      </c>
      <c r="E17" t="s">
        <v>24</v>
      </c>
      <c r="H17" t="s">
        <v>26</v>
      </c>
    </row>
    <row r="18" spans="1:11" x14ac:dyDescent="0.25">
      <c r="B18">
        <v>0</v>
      </c>
      <c r="D18" s="2" t="s">
        <v>25</v>
      </c>
      <c r="E18">
        <v>1</v>
      </c>
      <c r="H18" t="s">
        <v>27</v>
      </c>
    </row>
    <row r="19" spans="1:11" x14ac:dyDescent="0.25">
      <c r="B19">
        <v>0.25</v>
      </c>
      <c r="C19">
        <v>0.02</v>
      </c>
      <c r="D19" s="3">
        <f>1-E19</f>
        <v>4.9875208073176802E-3</v>
      </c>
      <c r="E19">
        <f>EXP(-C19*B19)</f>
        <v>0.99501247919268232</v>
      </c>
      <c r="H19" s="1">
        <f>E18-E19</f>
        <v>4.9875208073176802E-3</v>
      </c>
      <c r="I19" s="1" t="s">
        <v>28</v>
      </c>
      <c r="K19" t="s">
        <v>38</v>
      </c>
    </row>
    <row r="20" spans="1:11" x14ac:dyDescent="0.25">
      <c r="B20">
        <v>0.5</v>
      </c>
      <c r="C20">
        <v>0.02</v>
      </c>
      <c r="D20" s="3">
        <f t="shared" ref="D20:D26" si="0">1-E20</f>
        <v>9.9501662508318933E-3</v>
      </c>
      <c r="E20" s="1">
        <f t="shared" ref="E20:E26" si="1">EXP(-C20*B20)</f>
        <v>0.99004983374916811</v>
      </c>
      <c r="H20" s="1">
        <f t="shared" ref="H20:H25" si="2">E19-E20</f>
        <v>4.9626454435142131E-3</v>
      </c>
      <c r="I20" s="1" t="s">
        <v>28</v>
      </c>
    </row>
    <row r="21" spans="1:11" x14ac:dyDescent="0.25">
      <c r="B21">
        <v>0.75</v>
      </c>
      <c r="C21">
        <v>0.02</v>
      </c>
      <c r="D21" s="3">
        <f t="shared" si="0"/>
        <v>1.4888060396937353E-2</v>
      </c>
      <c r="E21" s="1">
        <f t="shared" si="1"/>
        <v>0.98511193960306265</v>
      </c>
      <c r="H21" s="1">
        <f t="shared" si="2"/>
        <v>4.9378941461054593E-3</v>
      </c>
      <c r="I21" s="1" t="s">
        <v>28</v>
      </c>
    </row>
    <row r="22" spans="1:11" x14ac:dyDescent="0.25">
      <c r="B22">
        <v>1</v>
      </c>
      <c r="C22">
        <v>0.02</v>
      </c>
      <c r="D22" s="3">
        <f t="shared" si="0"/>
        <v>1.9801326693244747E-2</v>
      </c>
      <c r="E22" s="1">
        <f t="shared" si="1"/>
        <v>0.98019867330675525</v>
      </c>
      <c r="H22" s="1">
        <f t="shared" si="2"/>
        <v>4.9132662963073948E-3</v>
      </c>
      <c r="I22" s="1" t="s">
        <v>28</v>
      </c>
    </row>
    <row r="23" spans="1:11" x14ac:dyDescent="0.25">
      <c r="B23">
        <v>2</v>
      </c>
      <c r="C23">
        <v>0.02</v>
      </c>
      <c r="D23" s="3">
        <f t="shared" si="0"/>
        <v>3.9210560847676823E-2</v>
      </c>
      <c r="E23" s="1">
        <f t="shared" si="1"/>
        <v>0.96078943915232318</v>
      </c>
      <c r="H23" s="1">
        <f t="shared" si="2"/>
        <v>1.9409234154432076E-2</v>
      </c>
      <c r="I23" s="1" t="s">
        <v>29</v>
      </c>
      <c r="K23" t="s">
        <v>39</v>
      </c>
    </row>
    <row r="24" spans="1:11" x14ac:dyDescent="0.25">
      <c r="B24">
        <v>3</v>
      </c>
      <c r="C24">
        <v>0.02</v>
      </c>
      <c r="D24" s="3">
        <f t="shared" si="0"/>
        <v>5.823546641575128E-2</v>
      </c>
      <c r="E24" s="1">
        <f t="shared" si="1"/>
        <v>0.94176453358424872</v>
      </c>
      <c r="H24" s="1">
        <f t="shared" si="2"/>
        <v>1.9024905568074457E-2</v>
      </c>
      <c r="I24" s="1" t="s">
        <v>29</v>
      </c>
    </row>
    <row r="25" spans="1:11" x14ac:dyDescent="0.25">
      <c r="B25">
        <v>4</v>
      </c>
      <c r="C25">
        <v>0.02</v>
      </c>
      <c r="D25" s="3">
        <f t="shared" si="0"/>
        <v>7.6883653613364245E-2</v>
      </c>
      <c r="E25" s="1">
        <f t="shared" si="1"/>
        <v>0.92311634638663576</v>
      </c>
      <c r="H25" s="1">
        <f t="shared" si="2"/>
        <v>1.8648187197612964E-2</v>
      </c>
      <c r="I25" s="1" t="s">
        <v>29</v>
      </c>
    </row>
    <row r="26" spans="1:11" x14ac:dyDescent="0.25">
      <c r="B26">
        <v>5</v>
      </c>
      <c r="C26">
        <v>0.02</v>
      </c>
      <c r="D26" s="3">
        <f t="shared" si="0"/>
        <v>9.5162581964040482E-2</v>
      </c>
      <c r="E26" s="1">
        <f t="shared" si="1"/>
        <v>0.90483741803595952</v>
      </c>
      <c r="H26" s="1">
        <f>E25-E26</f>
        <v>1.8278928350676238E-2</v>
      </c>
      <c r="I26" t="s">
        <v>40</v>
      </c>
    </row>
    <row r="27" spans="1:11" x14ac:dyDescent="0.25">
      <c r="I27" s="1" t="s">
        <v>64</v>
      </c>
    </row>
    <row r="28" spans="1:11" x14ac:dyDescent="0.25">
      <c r="A28" t="s">
        <v>66</v>
      </c>
    </row>
    <row r="29" spans="1:11" x14ac:dyDescent="0.25">
      <c r="A29" t="s">
        <v>67</v>
      </c>
    </row>
    <row r="31" spans="1:11" x14ac:dyDescent="0.25">
      <c r="A31" t="s">
        <v>33</v>
      </c>
    </row>
    <row r="32" spans="1:11" x14ac:dyDescent="0.25">
      <c r="B32" t="s">
        <v>34</v>
      </c>
    </row>
    <row r="33" spans="1:9" x14ac:dyDescent="0.25">
      <c r="A33" t="s">
        <v>35</v>
      </c>
    </row>
    <row r="34" spans="1:9" x14ac:dyDescent="0.25">
      <c r="A34" t="s">
        <v>36</v>
      </c>
      <c r="B34" t="s">
        <v>37</v>
      </c>
    </row>
    <row r="35" spans="1:9" x14ac:dyDescent="0.25">
      <c r="B35" s="4" t="s">
        <v>9</v>
      </c>
    </row>
    <row r="36" spans="1:9" x14ac:dyDescent="0.25">
      <c r="B36" s="4" t="s">
        <v>10</v>
      </c>
    </row>
    <row r="37" spans="1:9" x14ac:dyDescent="0.25">
      <c r="B37" s="4" t="s">
        <v>56</v>
      </c>
    </row>
    <row r="39" spans="1:9" x14ac:dyDescent="0.25">
      <c r="A39" t="s">
        <v>57</v>
      </c>
      <c r="I39">
        <v>7.4999999999999997E-2</v>
      </c>
    </row>
    <row r="40" spans="1:9" x14ac:dyDescent="0.25">
      <c r="A40" t="s">
        <v>58</v>
      </c>
    </row>
    <row r="41" spans="1:9" x14ac:dyDescent="0.25">
      <c r="B41" t="s">
        <v>46</v>
      </c>
      <c r="E41">
        <v>0.04</v>
      </c>
    </row>
    <row r="42" spans="1:9" x14ac:dyDescent="0.25">
      <c r="A42" t="s">
        <v>62</v>
      </c>
    </row>
    <row r="43" spans="1:9" x14ac:dyDescent="0.25">
      <c r="B43" t="s">
        <v>60</v>
      </c>
      <c r="C43">
        <v>0</v>
      </c>
      <c r="D43">
        <v>1</v>
      </c>
      <c r="E43">
        <v>2</v>
      </c>
      <c r="F43">
        <v>3</v>
      </c>
      <c r="G43">
        <v>4</v>
      </c>
      <c r="H43">
        <v>5</v>
      </c>
    </row>
    <row r="44" spans="1:9" x14ac:dyDescent="0.25">
      <c r="B44" t="s">
        <v>63</v>
      </c>
      <c r="C44">
        <v>1</v>
      </c>
      <c r="D44">
        <f>EXP(-$E$41*D43)</f>
        <v>0.96078943915232318</v>
      </c>
      <c r="E44">
        <f t="shared" ref="E44:H44" si="3">EXP(-$E$41*E43)</f>
        <v>0.92311634638663576</v>
      </c>
      <c r="F44">
        <f t="shared" si="3"/>
        <v>0.88692043671715748</v>
      </c>
      <c r="G44">
        <f t="shared" si="3"/>
        <v>0.85214378896621135</v>
      </c>
      <c r="H44">
        <f t="shared" si="3"/>
        <v>0.81873075307798182</v>
      </c>
    </row>
    <row r="45" spans="1:9" x14ac:dyDescent="0.25">
      <c r="B45" t="s">
        <v>47</v>
      </c>
      <c r="D45">
        <f>C44-D44</f>
        <v>3.9210560847676823E-2</v>
      </c>
      <c r="E45">
        <f t="shared" ref="E45:H45" si="4">D44-E44</f>
        <v>3.7673092765687421E-2</v>
      </c>
      <c r="F45">
        <f t="shared" si="4"/>
        <v>3.6195909669478277E-2</v>
      </c>
      <c r="G45">
        <f t="shared" si="4"/>
        <v>3.4776647750946132E-2</v>
      </c>
      <c r="H45">
        <f t="shared" si="4"/>
        <v>3.3413035888229525E-2</v>
      </c>
    </row>
    <row r="51" spans="1:15" x14ac:dyDescent="0.25">
      <c r="A51" t="s">
        <v>59</v>
      </c>
    </row>
    <row r="52" spans="1:15" x14ac:dyDescent="0.25">
      <c r="B52" t="s">
        <v>60</v>
      </c>
      <c r="C52">
        <v>0</v>
      </c>
      <c r="D52">
        <v>1</v>
      </c>
      <c r="E52">
        <v>2</v>
      </c>
      <c r="F52">
        <v>3</v>
      </c>
      <c r="G52">
        <v>4</v>
      </c>
      <c r="H52">
        <v>5</v>
      </c>
    </row>
    <row r="53" spans="1:15" x14ac:dyDescent="0.25">
      <c r="B53" t="s">
        <v>61</v>
      </c>
      <c r="D53">
        <f>100*$I$39</f>
        <v>7.5</v>
      </c>
      <c r="E53">
        <f t="shared" ref="E53:G53" si="5">100*$I$39</f>
        <v>7.5</v>
      </c>
      <c r="F53">
        <f t="shared" si="5"/>
        <v>7.5</v>
      </c>
      <c r="G53">
        <f t="shared" si="5"/>
        <v>7.5</v>
      </c>
      <c r="H53">
        <f>100*(1+$I$39)</f>
        <v>107.5</v>
      </c>
    </row>
    <row r="54" spans="1:15" x14ac:dyDescent="0.25">
      <c r="B54" t="s">
        <v>48</v>
      </c>
      <c r="D54">
        <f>D44*D53</f>
        <v>7.2059207936424237</v>
      </c>
      <c r="E54">
        <f t="shared" ref="E54:H54" si="6">E44*E53</f>
        <v>6.9233725978997684</v>
      </c>
      <c r="F54">
        <f t="shared" si="6"/>
        <v>6.6519032753786806</v>
      </c>
      <c r="G54">
        <f t="shared" si="6"/>
        <v>6.3910784172465851</v>
      </c>
      <c r="H54">
        <f t="shared" si="6"/>
        <v>88.013555955883049</v>
      </c>
      <c r="I54" t="s">
        <v>49</v>
      </c>
      <c r="O54" t="s">
        <v>50</v>
      </c>
    </row>
    <row r="55" spans="1:15" x14ac:dyDescent="0.25">
      <c r="A55" t="s">
        <v>51</v>
      </c>
      <c r="N55">
        <v>0.03</v>
      </c>
    </row>
    <row r="56" spans="1:15" x14ac:dyDescent="0.25">
      <c r="B56" t="s">
        <v>52</v>
      </c>
      <c r="D56">
        <f>EXP(-$N$55*D52)</f>
        <v>0.97044553354850815</v>
      </c>
      <c r="E56">
        <f t="shared" ref="E56:H56" si="7">EXP(-$N$55*E52)</f>
        <v>0.94176453358424872</v>
      </c>
      <c r="F56">
        <f t="shared" si="7"/>
        <v>0.91393118527122819</v>
      </c>
      <c r="G56">
        <f t="shared" si="7"/>
        <v>0.88692043671715748</v>
      </c>
      <c r="H56">
        <f t="shared" si="7"/>
        <v>0.86070797642505781</v>
      </c>
    </row>
    <row r="57" spans="1:15" x14ac:dyDescent="0.25">
      <c r="B57" t="s">
        <v>55</v>
      </c>
      <c r="D57">
        <f>D54*D56</f>
        <v>6.9929536492946109</v>
      </c>
      <c r="E57">
        <f t="shared" ref="E57:H57" si="8">E54*E56</f>
        <v>6.5201867654910437</v>
      </c>
      <c r="F57">
        <f t="shared" si="8"/>
        <v>6.0793818447764023</v>
      </c>
      <c r="G57">
        <f t="shared" si="8"/>
        <v>5.6683780609179406</v>
      </c>
      <c r="H57">
        <f t="shared" si="8"/>
        <v>75.753969644761696</v>
      </c>
    </row>
    <row r="58" spans="1:15" x14ac:dyDescent="0.25">
      <c r="C58">
        <f>SUM(D57:H57)</f>
        <v>101.0148699652417</v>
      </c>
      <c r="D58" t="s">
        <v>44</v>
      </c>
    </row>
    <row r="60" spans="1:15" x14ac:dyDescent="0.25">
      <c r="A60" t="s">
        <v>41</v>
      </c>
      <c r="B60">
        <v>7.0000000000000007E-2</v>
      </c>
    </row>
    <row r="61" spans="1:15" x14ac:dyDescent="0.25">
      <c r="B61" t="s">
        <v>42</v>
      </c>
      <c r="D61">
        <f>EXP(-$B$60*D52)</f>
        <v>0.93239381990594827</v>
      </c>
      <c r="E61">
        <f t="shared" ref="E61:H61" si="9">EXP(-$B$60*E52)</f>
        <v>0.86935823539880586</v>
      </c>
      <c r="F61">
        <f t="shared" si="9"/>
        <v>0.81058424597018708</v>
      </c>
      <c r="G61">
        <f t="shared" si="9"/>
        <v>0.75578374145572547</v>
      </c>
      <c r="H61">
        <f t="shared" si="9"/>
        <v>0.70468808971871344</v>
      </c>
    </row>
    <row r="62" spans="1:15" x14ac:dyDescent="0.25">
      <c r="B62" t="s">
        <v>43</v>
      </c>
      <c r="D62">
        <f>D61*D53</f>
        <v>6.9929536492946118</v>
      </c>
      <c r="E62">
        <f t="shared" ref="E62:H62" si="10">E61*E53</f>
        <v>6.5201867654910437</v>
      </c>
      <c r="F62">
        <f t="shared" si="10"/>
        <v>6.0793818447764032</v>
      </c>
      <c r="G62">
        <f t="shared" si="10"/>
        <v>5.6683780609179406</v>
      </c>
      <c r="H62">
        <f t="shared" si="10"/>
        <v>75.753969644761696</v>
      </c>
    </row>
    <row r="63" spans="1:15" x14ac:dyDescent="0.25">
      <c r="C63">
        <f>SUM(D62:H62)</f>
        <v>101.0148699652417</v>
      </c>
    </row>
    <row r="65" spans="1:8" x14ac:dyDescent="0.25">
      <c r="A65" t="s">
        <v>45</v>
      </c>
      <c r="D65">
        <f>(C63-C58)^2</f>
        <v>0</v>
      </c>
    </row>
    <row r="66" spans="1:8" x14ac:dyDescent="0.25">
      <c r="A66" t="s">
        <v>8</v>
      </c>
    </row>
    <row r="68" spans="1:8" x14ac:dyDescent="0.25">
      <c r="A68" t="s">
        <v>54</v>
      </c>
    </row>
    <row r="69" spans="1:8" x14ac:dyDescent="0.25">
      <c r="A69" t="s">
        <v>0</v>
      </c>
      <c r="H69">
        <v>7.0000000000000007E-2</v>
      </c>
    </row>
    <row r="70" spans="1:8" x14ac:dyDescent="0.25">
      <c r="B70" t="s">
        <v>53</v>
      </c>
      <c r="E70">
        <f>EXP(H69)-1</f>
        <v>7.2508181254216542E-2</v>
      </c>
    </row>
    <row r="71" spans="1:8" x14ac:dyDescent="0.25">
      <c r="A71" t="s">
        <v>1</v>
      </c>
    </row>
    <row r="72" spans="1:8" x14ac:dyDescent="0.25">
      <c r="A72" t="s">
        <v>2</v>
      </c>
    </row>
    <row r="76" spans="1:8" x14ac:dyDescent="0.25">
      <c r="A76" t="s">
        <v>3</v>
      </c>
    </row>
    <row r="77" spans="1:8" x14ac:dyDescent="0.25">
      <c r="A77" t="s">
        <v>4</v>
      </c>
    </row>
    <row r="79" spans="1:8" x14ac:dyDescent="0.25">
      <c r="A79" t="s">
        <v>5</v>
      </c>
    </row>
    <row r="80" spans="1:8" x14ac:dyDescent="0.25">
      <c r="A80" t="s">
        <v>6</v>
      </c>
    </row>
    <row r="81" spans="1:1" x14ac:dyDescent="0.25">
      <c r="A81" t="s">
        <v>7</v>
      </c>
    </row>
  </sheetData>
  <phoneticPr fontId="2" type="noConversion"/>
  <pageMargins left="0.7" right="0.7" top="0.75" bottom="0.75" header="0.3" footer="0.3"/>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Lamoureux, Christopher G - (lamoureu)</dc:creator>
  <cp:lastModifiedBy>Christopher Lamoureux</cp:lastModifiedBy>
  <dcterms:created xsi:type="dcterms:W3CDTF">2018-11-13T15:27:27Z</dcterms:created>
  <dcterms:modified xsi:type="dcterms:W3CDTF">2018-11-19T22:19:17Z</dcterms:modified>
</cp:coreProperties>
</file>