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1720" yWindow="4760" windowWidth="24800" windowHeight="1512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C49" i="1"/>
  <c r="C47"/>
  <c r="I6"/>
  <c r="D56"/>
  <c r="D55"/>
  <c r="C50"/>
  <c r="D51"/>
  <c r="D44"/>
  <c r="C43"/>
  <c r="C35"/>
  <c r="C31"/>
  <c r="B28"/>
  <c r="B26"/>
  <c r="D19"/>
  <c r="D18"/>
  <c r="D17"/>
  <c r="F13"/>
  <c r="B10"/>
  <c r="E6"/>
</calcChain>
</file>

<file path=xl/sharedStrings.xml><?xml version="1.0" encoding="utf-8"?>
<sst xmlns="http://schemas.openxmlformats.org/spreadsheetml/2006/main" count="55" uniqueCount="45">
  <si>
    <t xml:space="preserve">  We know that the equivalent annual yield has to be higher than the bond equivalent yield, which in turn has to be higher than the cc yield.</t>
    <phoneticPr fontId="2" type="noConversion"/>
  </si>
  <si>
    <t xml:space="preserve">       --Because we are indifferent between the 3 rates.</t>
    <phoneticPr fontId="2" type="noConversion"/>
  </si>
  <si>
    <t>A 6.5 year STRIPS has a bond equivalent yield of 4.3%:</t>
    <phoneticPr fontId="2" type="noConversion"/>
  </si>
  <si>
    <t>T</t>
    <phoneticPr fontId="2" type="noConversion"/>
  </si>
  <si>
    <t>Expression for cc yield (r):  Price=PV=FV / e^rT</t>
    <phoneticPr fontId="2" type="noConversion"/>
  </si>
  <si>
    <t xml:space="preserve"> compounded monthly.</t>
    <phoneticPr fontId="2" type="noConversion"/>
  </si>
  <si>
    <t xml:space="preserve"> Value of the amount in Cell B31 after B30 years, earning C30 on a monthly-compounding basis.</t>
    <phoneticPr fontId="2" type="noConversion"/>
  </si>
  <si>
    <t xml:space="preserve"> cc</t>
    <phoneticPr fontId="2" type="noConversion"/>
  </si>
  <si>
    <t xml:space="preserve"> Value of the amount in Cell B35 after B34 years, earning C30 on a continuously-compounded basis.</t>
    <phoneticPr fontId="2" type="noConversion"/>
  </si>
  <si>
    <t xml:space="preserve"> We could use any value for FV, as long as it is 3 X PV to solve this.</t>
    <phoneticPr fontId="2" type="noConversion"/>
  </si>
  <si>
    <t xml:space="preserve">  If we deposit $10,000 into an account that earns the rate in C42 on a cc basis, then it will triple in C43 years.</t>
    <phoneticPr fontId="2" type="noConversion"/>
  </si>
  <si>
    <t>We know the starting value (again could be anything, so use 1)</t>
    <phoneticPr fontId="2" type="noConversion"/>
  </si>
  <si>
    <t xml:space="preserve"> This is 3* Cell C46</t>
    <phoneticPr fontId="2" type="noConversion"/>
  </si>
  <si>
    <t>Cell C46 *( 1+ r/12)^12*T = Cell C47</t>
    <phoneticPr fontId="2" type="noConversion"/>
  </si>
  <si>
    <t>EAY:</t>
    <phoneticPr fontId="2" type="noConversion"/>
  </si>
  <si>
    <t>daily:</t>
    <phoneticPr fontId="2" type="noConversion"/>
  </si>
  <si>
    <t>Expression for Bond equivalent yield (r):  Price=PV=FV / [(1+r/2)^2T]</t>
    <phoneticPr fontId="2" type="noConversion"/>
  </si>
  <si>
    <t>Time Line:</t>
    <phoneticPr fontId="2" type="noConversion"/>
  </si>
  <si>
    <t>Cash Flow:</t>
    <phoneticPr fontId="2" type="noConversion"/>
  </si>
  <si>
    <t>So when P is:</t>
    <phoneticPr fontId="2" type="noConversion"/>
  </si>
  <si>
    <t xml:space="preserve">  r is:</t>
    <phoneticPr fontId="2" type="noConversion"/>
  </si>
  <si>
    <t>To translate this bond-equivalent yield to equivalent yields using alternative compounding, the easiest way is to convert the bond-equivalent yield to an equivalent yield.</t>
    <phoneticPr fontId="2" type="noConversion"/>
  </si>
  <si>
    <t xml:space="preserve">  is the equivalent annual yield.  This means that we are indifferent between earning this rate with annual compounding or the lower bond-equivalent yield, with semi-annual compounding.</t>
    <phoneticPr fontId="2" type="noConversion"/>
  </si>
  <si>
    <t>To find the equivalent continously-compounded yield, note that e^(ccy) = 1+EAY</t>
    <phoneticPr fontId="2" type="noConversion"/>
  </si>
  <si>
    <t>So the equivalent continuously-compounded yield is:</t>
    <phoneticPr fontId="2" type="noConversion"/>
  </si>
  <si>
    <t xml:space="preserve">    All three of these rates are equivalent ways of characterizing the yield on the STRIPS.</t>
    <phoneticPr fontId="2" type="noConversion"/>
  </si>
  <si>
    <t xml:space="preserve"> BEY</t>
    <phoneticPr fontId="2" type="noConversion"/>
  </si>
  <si>
    <t>Price:</t>
    <phoneticPr fontId="2" type="noConversion"/>
  </si>
  <si>
    <t>CD:</t>
    <phoneticPr fontId="2" type="noConversion"/>
  </si>
  <si>
    <t>Solve for T:</t>
    <phoneticPr fontId="2" type="noConversion"/>
  </si>
  <si>
    <t>FV:</t>
    <phoneticPr fontId="2" type="noConversion"/>
  </si>
  <si>
    <t>PV:</t>
    <phoneticPr fontId="2" type="noConversion"/>
  </si>
  <si>
    <t>r-cc</t>
    <phoneticPr fontId="2" type="noConversion"/>
  </si>
  <si>
    <t>Verify:</t>
    <phoneticPr fontId="2" type="noConversion"/>
  </si>
  <si>
    <t>r-mc</t>
    <phoneticPr fontId="2" type="noConversion"/>
  </si>
  <si>
    <t>Bond equivalent:</t>
    <phoneticPr fontId="2" type="noConversion"/>
  </si>
  <si>
    <t>CC</t>
    <phoneticPr fontId="2" type="noConversion"/>
  </si>
  <si>
    <t>Annual:</t>
    <phoneticPr fontId="2" type="noConversion"/>
  </si>
  <si>
    <t>cc</t>
    <phoneticPr fontId="2" type="noConversion"/>
  </si>
  <si>
    <t>Bills and STRIPS:</t>
    <phoneticPr fontId="2" type="noConversion"/>
  </si>
  <si>
    <t>3-year</t>
    <phoneticPr fontId="2" type="noConversion"/>
  </si>
  <si>
    <t>T (Years):</t>
    <phoneticPr fontId="2" type="noConversion"/>
  </si>
  <si>
    <t xml:space="preserve">  This is the time line for a 3-Year Treasury STRIPS.</t>
    <phoneticPr fontId="2" type="noConversion"/>
  </si>
  <si>
    <t xml:space="preserve">  The bond equivalent yield to maturity is the discount rate that equates the price to the present value of the future cash flow, on a semi-annually compounding basis.</t>
    <phoneticPr fontId="2" type="noConversion"/>
  </si>
  <si>
    <t xml:space="preserve">   We can double check to make sure:</t>
    <phoneticPr fontId="2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</si>
</sst>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3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" fontId="0" fillId="0" borderId="0" xfId="0" applyNumberFormat="1"/>
    <xf numFmtId="0" fontId="1" fillId="0" borderId="0" xfId="0" applyFon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K56"/>
  <sheetViews>
    <sheetView tabSelected="1" topLeftCell="A32" workbookViewId="0">
      <selection activeCell="C50" sqref="C50"/>
    </sheetView>
  </sheetViews>
  <sheetFormatPr baseColWidth="10" defaultRowHeight="13"/>
  <sheetData>
    <row r="1" spans="1:11">
      <c r="A1" t="s">
        <v>39</v>
      </c>
    </row>
    <row r="2" spans="1:11">
      <c r="E2" t="s">
        <v>17</v>
      </c>
    </row>
    <row r="3" spans="1:11">
      <c r="A3" t="s">
        <v>40</v>
      </c>
      <c r="F3" t="s">
        <v>41</v>
      </c>
      <c r="G3">
        <v>0</v>
      </c>
      <c r="H3">
        <v>1</v>
      </c>
      <c r="I3">
        <v>2</v>
      </c>
      <c r="J3">
        <v>3</v>
      </c>
      <c r="K3" t="s">
        <v>42</v>
      </c>
    </row>
    <row r="4" spans="1:11">
      <c r="F4" t="s">
        <v>18</v>
      </c>
      <c r="G4">
        <v>74.621499999999997</v>
      </c>
      <c r="J4">
        <v>100</v>
      </c>
    </row>
    <row r="5" spans="1:11">
      <c r="A5" t="s">
        <v>16</v>
      </c>
      <c r="F5" t="s">
        <v>43</v>
      </c>
    </row>
    <row r="6" spans="1:11">
      <c r="B6" t="s">
        <v>19</v>
      </c>
      <c r="C6">
        <v>74.621499999999997</v>
      </c>
      <c r="D6" t="s">
        <v>20</v>
      </c>
      <c r="E6" s="2">
        <f>2*((J4/C6)^(1/(2*J3))-1)</f>
        <v>0.10000018603591299</v>
      </c>
      <c r="F6" t="s">
        <v>44</v>
      </c>
      <c r="I6">
        <f>J4/(1+E6/2)^(2*J3)</f>
        <v>74.621500000000012</v>
      </c>
    </row>
    <row r="8" spans="1:11">
      <c r="B8" t="s">
        <v>21</v>
      </c>
    </row>
    <row r="10" spans="1:11">
      <c r="B10" s="2">
        <f>(1+E6/2)^2-1</f>
        <v>0.10250019533771737</v>
      </c>
      <c r="C10" t="s">
        <v>22</v>
      </c>
    </row>
    <row r="12" spans="1:11">
      <c r="B12" t="s">
        <v>23</v>
      </c>
    </row>
    <row r="13" spans="1:11">
      <c r="B13" t="s">
        <v>24</v>
      </c>
      <c r="F13" s="2">
        <f>LN(1+B10)</f>
        <v>9.7580505515916224E-2</v>
      </c>
      <c r="G13" t="s">
        <v>0</v>
      </c>
    </row>
    <row r="14" spans="1:11">
      <c r="G14" t="s">
        <v>1</v>
      </c>
    </row>
    <row r="15" spans="1:11">
      <c r="A15" t="s">
        <v>25</v>
      </c>
    </row>
    <row r="16" spans="1:11">
      <c r="A16" t="s">
        <v>33</v>
      </c>
    </row>
    <row r="17" spans="1:8">
      <c r="B17" t="s">
        <v>35</v>
      </c>
      <c r="D17">
        <f>J4/(1+E6/2)^(2*J3)</f>
        <v>74.621500000000012</v>
      </c>
    </row>
    <row r="18" spans="1:8">
      <c r="B18" t="s">
        <v>36</v>
      </c>
      <c r="D18">
        <f>J4*EXP(-F13*J3)</f>
        <v>74.621500000000012</v>
      </c>
    </row>
    <row r="19" spans="1:8">
      <c r="B19" t="s">
        <v>37</v>
      </c>
      <c r="D19">
        <f>J4/(1+B10)^J3</f>
        <v>74.621500000000012</v>
      </c>
    </row>
    <row r="23" spans="1:8">
      <c r="A23" t="s">
        <v>2</v>
      </c>
    </row>
    <row r="24" spans="1:8">
      <c r="A24">
        <v>6.5</v>
      </c>
      <c r="B24" t="s">
        <v>3</v>
      </c>
    </row>
    <row r="25" spans="1:8">
      <c r="A25">
        <v>4.2999999999999997E-2</v>
      </c>
      <c r="B25" t="s">
        <v>26</v>
      </c>
    </row>
    <row r="26" spans="1:8">
      <c r="A26" t="s">
        <v>27</v>
      </c>
      <c r="B26" s="2">
        <f>100/(1+A25/2)^(2*A24)</f>
        <v>75.840498229430438</v>
      </c>
      <c r="C26" t="s">
        <v>16</v>
      </c>
      <c r="H26" t="s">
        <v>43</v>
      </c>
    </row>
    <row r="27" spans="1:8">
      <c r="A27">
        <v>4.2999999999999997E-2</v>
      </c>
      <c r="B27" t="s">
        <v>38</v>
      </c>
    </row>
    <row r="28" spans="1:8">
      <c r="A28" t="s">
        <v>27</v>
      </c>
      <c r="B28" s="2">
        <f>100*EXP(-A27*A24)</f>
        <v>75.616172781516852</v>
      </c>
      <c r="C28" t="s">
        <v>4</v>
      </c>
    </row>
    <row r="30" spans="1:8">
      <c r="A30" t="s">
        <v>28</v>
      </c>
      <c r="B30">
        <v>5</v>
      </c>
      <c r="C30">
        <v>0.05</v>
      </c>
      <c r="D30" t="s">
        <v>5</v>
      </c>
    </row>
    <row r="31" spans="1:8">
      <c r="B31">
        <v>2000</v>
      </c>
      <c r="C31" s="2">
        <f>B31*(1+C30/12)^(12*B30)</f>
        <v>2566.7173570070281</v>
      </c>
      <c r="D31" t="s">
        <v>6</v>
      </c>
    </row>
    <row r="34" spans="1:5">
      <c r="A34" t="s">
        <v>28</v>
      </c>
      <c r="B34">
        <v>3</v>
      </c>
      <c r="C34">
        <v>0.03</v>
      </c>
      <c r="D34" t="s">
        <v>7</v>
      </c>
    </row>
    <row r="35" spans="1:5">
      <c r="B35">
        <v>2000</v>
      </c>
      <c r="C35" s="2">
        <f>B35*EXP(B34*C34)</f>
        <v>2188.3485674104209</v>
      </c>
      <c r="D35" t="s">
        <v>8</v>
      </c>
    </row>
    <row r="39" spans="1:5">
      <c r="A39" t="s">
        <v>29</v>
      </c>
    </row>
    <row r="40" spans="1:5">
      <c r="B40" t="s">
        <v>31</v>
      </c>
      <c r="C40">
        <v>1</v>
      </c>
    </row>
    <row r="41" spans="1:5">
      <c r="B41" t="s">
        <v>30</v>
      </c>
      <c r="C41">
        <v>3</v>
      </c>
    </row>
    <row r="42" spans="1:5">
      <c r="B42" t="s">
        <v>32</v>
      </c>
      <c r="C42">
        <v>0.09</v>
      </c>
      <c r="D42" t="s">
        <v>4</v>
      </c>
    </row>
    <row r="43" spans="1:5">
      <c r="C43">
        <f>LN(C41)/C42</f>
        <v>12.206803207423443</v>
      </c>
      <c r="D43" t="s">
        <v>9</v>
      </c>
    </row>
    <row r="44" spans="1:5">
      <c r="C44" t="s">
        <v>33</v>
      </c>
      <c r="D44">
        <f>EXP(C42*C43)</f>
        <v>3.0000000000000004</v>
      </c>
      <c r="E44" t="s">
        <v>10</v>
      </c>
    </row>
    <row r="46" spans="1:5">
      <c r="B46" t="s">
        <v>31</v>
      </c>
      <c r="C46">
        <v>1</v>
      </c>
      <c r="D46" t="s">
        <v>11</v>
      </c>
    </row>
    <row r="47" spans="1:5">
      <c r="B47" t="s">
        <v>30</v>
      </c>
      <c r="C47">
        <f>3*C46</f>
        <v>3</v>
      </c>
      <c r="D47" t="s">
        <v>12</v>
      </c>
    </row>
    <row r="48" spans="1:5">
      <c r="B48" t="s">
        <v>34</v>
      </c>
      <c r="C48">
        <v>0.1</v>
      </c>
      <c r="D48" t="s">
        <v>13</v>
      </c>
    </row>
    <row r="49" spans="1:4">
      <c r="C49">
        <f>LN(C47)/LN(1+C48/12)</f>
        <v>132.38202102148367</v>
      </c>
    </row>
    <row r="50" spans="1:4">
      <c r="C50" s="2">
        <f>C49/12</f>
        <v>11.031835085123639</v>
      </c>
    </row>
    <row r="51" spans="1:4">
      <c r="C51" t="s">
        <v>33</v>
      </c>
      <c r="D51">
        <f>(1+C48/12)^(12*C50)</f>
        <v>3.0000000000000004</v>
      </c>
    </row>
    <row r="53" spans="1:4">
      <c r="B53" s="1"/>
    </row>
    <row r="54" spans="1:4">
      <c r="A54" t="s">
        <v>14</v>
      </c>
      <c r="B54" s="1"/>
    </row>
    <row r="55" spans="1:4">
      <c r="B55" s="3">
        <v>8.5000000000000006E-2</v>
      </c>
      <c r="C55" t="s">
        <v>15</v>
      </c>
      <c r="D55" s="2">
        <f>(1+B55/365)^365-1</f>
        <v>8.8706293108125722E-2</v>
      </c>
    </row>
    <row r="56" spans="1:4">
      <c r="B56">
        <v>8.4000000000000005E-2</v>
      </c>
      <c r="C56" t="s">
        <v>38</v>
      </c>
      <c r="D56" s="2">
        <f>EXP(B56)-1</f>
        <v>8.7628893808826103E-2</v>
      </c>
    </row>
  </sheetData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2017-07-16T18:01:57Z</dcterms:created>
  <dcterms:modified xsi:type="dcterms:W3CDTF">2018-10-11T18:06:40Z</dcterms:modified>
</cp:coreProperties>
</file>