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amlap/classes/510/2023/510B/Class/"/>
    </mc:Choice>
  </mc:AlternateContent>
  <xr:revisionPtr revIDLastSave="0" documentId="8_{A69634D5-B803-A64B-A330-1805385F7A8C}" xr6:coauthVersionLast="47" xr6:coauthVersionMax="47" xr10:uidLastSave="{00000000-0000-0000-0000-000000000000}"/>
  <bookViews>
    <workbookView xWindow="0" yWindow="500" windowWidth="30540" windowHeight="12940" xr2:uid="{9D0859F1-23C2-4BED-AC70-2C1B9483F3AE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26" i="1" l="1"/>
  <c r="C5" i="1"/>
  <c r="E28" i="1"/>
  <c r="E29" i="1"/>
  <c r="F28" i="1"/>
  <c r="F29" i="1"/>
  <c r="G28" i="1"/>
  <c r="G29" i="1"/>
  <c r="H28" i="1"/>
  <c r="H27" i="1"/>
  <c r="H29" i="1"/>
  <c r="I28" i="1"/>
  <c r="I27" i="1"/>
  <c r="I29" i="1"/>
  <c r="J28" i="1"/>
  <c r="J27" i="1"/>
  <c r="J29" i="1"/>
  <c r="K28" i="1"/>
  <c r="K27" i="1"/>
  <c r="K29" i="1"/>
  <c r="L28" i="1"/>
  <c r="L27" i="1"/>
  <c r="L29" i="1"/>
  <c r="M28" i="1"/>
  <c r="M27" i="1"/>
  <c r="M29" i="1"/>
  <c r="N28" i="1"/>
  <c r="N27" i="1"/>
  <c r="N29" i="1"/>
  <c r="B30" i="1"/>
  <c r="E33" i="1"/>
  <c r="H6" i="1"/>
  <c r="H3" i="1"/>
  <c r="H4" i="1"/>
  <c r="E7" i="1"/>
  <c r="B12" i="1"/>
  <c r="B13" i="1"/>
  <c r="C12" i="1"/>
  <c r="C13" i="1"/>
  <c r="D12" i="1"/>
  <c r="D13" i="1"/>
  <c r="E11" i="1"/>
  <c r="E12" i="1"/>
  <c r="E13" i="1"/>
  <c r="F11" i="1"/>
  <c r="F12" i="1"/>
  <c r="F13" i="1"/>
  <c r="G11" i="1"/>
  <c r="G12" i="1"/>
  <c r="G13" i="1"/>
  <c r="H11" i="1"/>
  <c r="H12" i="1"/>
  <c r="H13" i="1"/>
  <c r="I11" i="1"/>
  <c r="I12" i="1"/>
  <c r="I13" i="1"/>
  <c r="J11" i="1"/>
  <c r="J12" i="1"/>
  <c r="J13" i="1"/>
  <c r="K11" i="1"/>
  <c r="K12" i="1"/>
  <c r="K13" i="1"/>
  <c r="B14" i="1"/>
  <c r="E34" i="1"/>
  <c r="D28" i="1"/>
  <c r="C28" i="1"/>
</calcChain>
</file>

<file path=xl/sharedStrings.xml><?xml version="1.0" encoding="utf-8"?>
<sst xmlns="http://schemas.openxmlformats.org/spreadsheetml/2006/main" count="34" uniqueCount="33">
  <si>
    <t>wacc development:</t>
  </si>
  <si>
    <t>beta:</t>
  </si>
  <si>
    <t>Rf</t>
  </si>
  <si>
    <t>E(Rm) - Rf</t>
  </si>
  <si>
    <t>ke (CAPM):</t>
  </si>
  <si>
    <t>credit spread (to 30-year):</t>
  </si>
  <si>
    <t>pre-tax cost of debt:</t>
  </si>
  <si>
    <t>after-tax kd:</t>
  </si>
  <si>
    <t>tax rate:</t>
  </si>
  <si>
    <t>we:</t>
  </si>
  <si>
    <t>wd:</t>
  </si>
  <si>
    <t>wacc:</t>
  </si>
  <si>
    <t>Cash Flow Timeline:</t>
  </si>
  <si>
    <t>Year:</t>
  </si>
  <si>
    <t>PV:</t>
  </si>
  <si>
    <t>NPV:</t>
  </si>
  <si>
    <t>Option here is not abandonment -- instead it's a waiting option.</t>
  </si>
  <si>
    <t>A time Year 2 we learn about the competing technology:</t>
  </si>
  <si>
    <t>50% of time it's successful: our project is now worthless</t>
  </si>
  <si>
    <t>50% of time it's unsuccessful: our project throws off a $500 million annuity</t>
  </si>
  <si>
    <t>Option that this entails is the option to wait.</t>
  </si>
  <si>
    <t>Project value of we wait:</t>
  </si>
  <si>
    <t>Time Line (Years):</t>
  </si>
  <si>
    <t>If competitor's technology is successful:</t>
  </si>
  <si>
    <t>If competitor's technology is unsuccessful:</t>
  </si>
  <si>
    <t>Investment</t>
  </si>
  <si>
    <t>Net cash flows:</t>
  </si>
  <si>
    <t>df (wacc):</t>
  </si>
  <si>
    <t>df (ke):</t>
  </si>
  <si>
    <t>Value of the project with the waiting option:</t>
  </si>
  <si>
    <t>p =</t>
  </si>
  <si>
    <t>Value of waiting:</t>
  </si>
  <si>
    <t>This allows us to benchmark how costly waiting could be.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</si>
</sst>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">
    <xf numFmtId="0" fontId="0" fillId="0" borderId="0" xfId="0"/>
    <xf numFmtId="3" fontId="0" fillId="0" borderId="0" xfId="1" applyNumberFormat="1" applyFont="1"/>
    <xf numFmtId="3" fontId="0" fillId="0" borderId="0" xfId="0" applyNumberForma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43855D-FE49-47B9-AE8D-4AE643D54EC6}">
  <dimension ref="A1:O36"/>
  <sheetViews>
    <sheetView tabSelected="1" topLeftCell="A27" zoomScale="130" zoomScaleNormal="130" workbookViewId="0">
      <selection activeCell="A37" sqref="A37"/>
    </sheetView>
  </sheetViews>
  <sheetFormatPr baseColWidth="10" defaultColWidth="8.83203125" defaultRowHeight="15" x14ac:dyDescent="0.2"/>
  <cols>
    <col min="2" max="2" width="17.33203125" bestFit="1" customWidth="1"/>
    <col min="4" max="4" width="11.1640625" bestFit="1" customWidth="1"/>
    <col min="5" max="5" width="13.5" bestFit="1" customWidth="1"/>
    <col min="6" max="14" width="11.1640625" bestFit="1" customWidth="1"/>
  </cols>
  <sheetData>
    <row r="1" spans="1:11" x14ac:dyDescent="0.2">
      <c r="A1" t="s">
        <v>0</v>
      </c>
      <c r="F1" t="s">
        <v>8</v>
      </c>
      <c r="G1">
        <v>0.27</v>
      </c>
    </row>
    <row r="2" spans="1:11" x14ac:dyDescent="0.2">
      <c r="B2" t="s">
        <v>1</v>
      </c>
      <c r="C2">
        <v>1.3</v>
      </c>
      <c r="E2" t="s">
        <v>5</v>
      </c>
      <c r="H2">
        <v>9.4000000000000004E-3</v>
      </c>
    </row>
    <row r="3" spans="1:11" x14ac:dyDescent="0.2">
      <c r="B3" t="s">
        <v>2</v>
      </c>
      <c r="C3">
        <v>3.7499999999999999E-2</v>
      </c>
      <c r="E3" t="s">
        <v>6</v>
      </c>
      <c r="H3">
        <f>C3+0.5*H2</f>
        <v>4.2200000000000001E-2</v>
      </c>
    </row>
    <row r="4" spans="1:11" x14ac:dyDescent="0.2">
      <c r="B4" t="s">
        <v>3</v>
      </c>
      <c r="C4">
        <v>4.4999999999999998E-2</v>
      </c>
      <c r="E4" t="s">
        <v>7</v>
      </c>
      <c r="H4">
        <f>(1-G1)*H3</f>
        <v>3.0806E-2</v>
      </c>
    </row>
    <row r="5" spans="1:11" x14ac:dyDescent="0.2">
      <c r="B5" t="s">
        <v>4</v>
      </c>
      <c r="C5">
        <f>C3+C2*C4</f>
        <v>9.6000000000000002E-2</v>
      </c>
    </row>
    <row r="6" spans="1:11" x14ac:dyDescent="0.2">
      <c r="B6" t="s">
        <v>9</v>
      </c>
      <c r="C6">
        <v>0.92</v>
      </c>
      <c r="G6" t="s">
        <v>10</v>
      </c>
      <c r="H6">
        <f>1-C6</f>
        <v>7.999999999999996E-2</v>
      </c>
    </row>
    <row r="7" spans="1:11" x14ac:dyDescent="0.2">
      <c r="D7" t="s">
        <v>11</v>
      </c>
      <c r="E7">
        <f>C6*C5+H6*H4</f>
        <v>9.0784480000000015E-2</v>
      </c>
    </row>
    <row r="8" spans="1:11" x14ac:dyDescent="0.2">
      <c r="A8" t="s">
        <v>12</v>
      </c>
    </row>
    <row r="9" spans="1:11" x14ac:dyDescent="0.2">
      <c r="A9" t="s">
        <v>13</v>
      </c>
      <c r="B9">
        <v>0</v>
      </c>
      <c r="C9">
        <v>1</v>
      </c>
      <c r="D9">
        <v>2</v>
      </c>
      <c r="E9">
        <v>3</v>
      </c>
      <c r="F9">
        <v>4</v>
      </c>
      <c r="G9">
        <v>5</v>
      </c>
      <c r="H9">
        <v>6</v>
      </c>
      <c r="I9">
        <v>7</v>
      </c>
      <c r="J9">
        <v>8</v>
      </c>
      <c r="K9">
        <v>9</v>
      </c>
    </row>
    <row r="10" spans="1:11" x14ac:dyDescent="0.2">
      <c r="B10" s="1">
        <v>-1000000000</v>
      </c>
    </row>
    <row r="11" spans="1:11" x14ac:dyDescent="0.2">
      <c r="D11" s="1">
        <v>250000000</v>
      </c>
      <c r="E11" s="2">
        <f>D11</f>
        <v>250000000</v>
      </c>
      <c r="F11" s="2">
        <f t="shared" ref="F11:K11" si="0">E11</f>
        <v>250000000</v>
      </c>
      <c r="G11" s="2">
        <f t="shared" si="0"/>
        <v>250000000</v>
      </c>
      <c r="H11" s="2">
        <f t="shared" si="0"/>
        <v>250000000</v>
      </c>
      <c r="I11" s="2">
        <f t="shared" si="0"/>
        <v>250000000</v>
      </c>
      <c r="J11" s="2">
        <f t="shared" si="0"/>
        <v>250000000</v>
      </c>
      <c r="K11" s="2">
        <f t="shared" si="0"/>
        <v>250000000</v>
      </c>
    </row>
    <row r="12" spans="1:11" x14ac:dyDescent="0.2">
      <c r="A12" t="s">
        <v>27</v>
      </c>
      <c r="B12">
        <f>EXP(-$E$7*B9)</f>
        <v>1</v>
      </c>
      <c r="C12">
        <f t="shared" ref="C12:K12" si="1">EXP(-$E$7*C9)</f>
        <v>0.91321450568216289</v>
      </c>
      <c r="D12">
        <f t="shared" si="1"/>
        <v>0.83396073338831711</v>
      </c>
      <c r="E12">
        <f t="shared" si="1"/>
        <v>0.76158503889954599</v>
      </c>
      <c r="F12">
        <f t="shared" si="1"/>
        <v>0.69549050483357966</v>
      </c>
      <c r="G12">
        <f t="shared" si="1"/>
        <v>0.63513201757823534</v>
      </c>
      <c r="H12">
        <f t="shared" si="1"/>
        <v>0.58001177147562299</v>
      </c>
      <c r="I12">
        <f t="shared" si="1"/>
        <v>0.52967516317794672</v>
      </c>
      <c r="J12">
        <f t="shared" si="1"/>
        <v>0.48370704231366751</v>
      </c>
      <c r="K12">
        <f t="shared" si="1"/>
        <v>0.44172828754145688</v>
      </c>
    </row>
    <row r="13" spans="1:11" x14ac:dyDescent="0.2">
      <c r="A13" t="s">
        <v>14</v>
      </c>
      <c r="B13" s="1">
        <f>B10*B12</f>
        <v>-1000000000</v>
      </c>
      <c r="C13" s="1">
        <f t="shared" ref="C13" si="2">C10*C12</f>
        <v>0</v>
      </c>
      <c r="D13" s="1">
        <f>D11*D12</f>
        <v>208490183.34707928</v>
      </c>
      <c r="E13" s="1">
        <f t="shared" ref="E13:K13" si="3">E11*E12</f>
        <v>190396259.72488651</v>
      </c>
      <c r="F13" s="1">
        <f t="shared" si="3"/>
        <v>173872626.20839491</v>
      </c>
      <c r="G13" s="1">
        <f t="shared" si="3"/>
        <v>158783004.39455885</v>
      </c>
      <c r="H13" s="1">
        <f t="shared" si="3"/>
        <v>145002942.86890575</v>
      </c>
      <c r="I13" s="1">
        <f t="shared" si="3"/>
        <v>132418790.79448669</v>
      </c>
      <c r="J13" s="1">
        <f t="shared" si="3"/>
        <v>120926760.57841688</v>
      </c>
      <c r="K13" s="1">
        <f t="shared" si="3"/>
        <v>110432071.88536422</v>
      </c>
    </row>
    <row r="14" spans="1:11" x14ac:dyDescent="0.2">
      <c r="A14" t="s">
        <v>15</v>
      </c>
      <c r="B14" s="2">
        <f>SUM(B13:K13)</f>
        <v>240322639.80209309</v>
      </c>
    </row>
    <row r="16" spans="1:11" x14ac:dyDescent="0.2">
      <c r="A16" t="s">
        <v>16</v>
      </c>
    </row>
    <row r="17" spans="1:15" x14ac:dyDescent="0.2">
      <c r="B17" t="s">
        <v>17</v>
      </c>
    </row>
    <row r="18" spans="1:15" x14ac:dyDescent="0.2">
      <c r="A18" t="s">
        <v>18</v>
      </c>
    </row>
    <row r="19" spans="1:15" x14ac:dyDescent="0.2">
      <c r="A19" t="s">
        <v>19</v>
      </c>
    </row>
    <row r="20" spans="1:15" x14ac:dyDescent="0.2">
      <c r="A20" t="s">
        <v>20</v>
      </c>
    </row>
    <row r="21" spans="1:15" x14ac:dyDescent="0.2">
      <c r="A21" t="s">
        <v>21</v>
      </c>
    </row>
    <row r="22" spans="1:15" x14ac:dyDescent="0.2">
      <c r="A22" t="s">
        <v>22</v>
      </c>
      <c r="C22">
        <v>0</v>
      </c>
      <c r="D22">
        <v>1</v>
      </c>
      <c r="E22">
        <v>2</v>
      </c>
      <c r="F22">
        <v>3</v>
      </c>
      <c r="G22">
        <v>4</v>
      </c>
      <c r="H22">
        <v>5</v>
      </c>
      <c r="I22">
        <v>6</v>
      </c>
      <c r="J22">
        <v>7</v>
      </c>
      <c r="K22">
        <v>8</v>
      </c>
      <c r="L22">
        <v>9</v>
      </c>
      <c r="M22">
        <v>10</v>
      </c>
      <c r="N22">
        <v>11</v>
      </c>
    </row>
    <row r="23" spans="1:15" x14ac:dyDescent="0.2">
      <c r="A23" t="s">
        <v>23</v>
      </c>
      <c r="D23" t="s">
        <v>30</v>
      </c>
      <c r="E23">
        <v>0.5</v>
      </c>
    </row>
    <row r="24" spans="1:15" x14ac:dyDescent="0.2">
      <c r="C24">
        <v>0</v>
      </c>
    </row>
    <row r="25" spans="1:15" x14ac:dyDescent="0.2">
      <c r="A25" t="s">
        <v>24</v>
      </c>
    </row>
    <row r="26" spans="1:15" x14ac:dyDescent="0.2">
      <c r="A26" t="s">
        <v>25</v>
      </c>
      <c r="E26" s="2">
        <f>B10</f>
        <v>-1000000000</v>
      </c>
    </row>
    <row r="27" spans="1:15" x14ac:dyDescent="0.2">
      <c r="A27" t="s">
        <v>26</v>
      </c>
      <c r="G27" s="2">
        <v>500000000</v>
      </c>
      <c r="H27" s="2">
        <f>G27</f>
        <v>500000000</v>
      </c>
      <c r="I27" s="2">
        <f t="shared" ref="I27:N27" si="4">H27</f>
        <v>500000000</v>
      </c>
      <c r="J27" s="2">
        <f t="shared" si="4"/>
        <v>500000000</v>
      </c>
      <c r="K27" s="2">
        <f t="shared" si="4"/>
        <v>500000000</v>
      </c>
      <c r="L27" s="2">
        <f t="shared" si="4"/>
        <v>500000000</v>
      </c>
      <c r="M27" s="2">
        <f t="shared" si="4"/>
        <v>500000000</v>
      </c>
      <c r="N27" s="2">
        <f t="shared" si="4"/>
        <v>500000000</v>
      </c>
    </row>
    <row r="28" spans="1:15" x14ac:dyDescent="0.2">
      <c r="B28" t="s">
        <v>28</v>
      </c>
      <c r="C28">
        <f>EXP(-$C$5*C22)</f>
        <v>1</v>
      </c>
      <c r="D28">
        <f t="shared" ref="D28:N28" si="5">EXP(-$C$5*D22)</f>
        <v>0.90846401606870619</v>
      </c>
      <c r="E28">
        <f t="shared" si="5"/>
        <v>0.82530686849168233</v>
      </c>
      <c r="F28">
        <f t="shared" si="5"/>
        <v>0.74976159223904126</v>
      </c>
      <c r="G28">
        <f t="shared" si="5"/>
        <v>0.68113142717954711</v>
      </c>
      <c r="H28">
        <f t="shared" si="5"/>
        <v>0.61878339180614084</v>
      </c>
      <c r="I28">
        <f t="shared" si="5"/>
        <v>0.56214244519682244</v>
      </c>
      <c r="J28">
        <f t="shared" si="5"/>
        <v>0.51068618336618787</v>
      </c>
      <c r="K28">
        <f t="shared" si="5"/>
        <v>0.46394002109164673</v>
      </c>
      <c r="L28">
        <f t="shared" si="5"/>
        <v>0.42147281477591764</v>
      </c>
      <c r="M28">
        <f t="shared" si="5"/>
        <v>0.38289288597511206</v>
      </c>
      <c r="N28">
        <f t="shared" si="5"/>
        <v>0.3478444089170874</v>
      </c>
    </row>
    <row r="29" spans="1:15" x14ac:dyDescent="0.2">
      <c r="B29" t="s">
        <v>14</v>
      </c>
      <c r="E29" s="2">
        <f>E26*E28</f>
        <v>-825306868.49168229</v>
      </c>
      <c r="F29">
        <f>F28*F27</f>
        <v>0</v>
      </c>
      <c r="G29" s="2">
        <f t="shared" ref="G29:N29" si="6">G28*G27</f>
        <v>340565713.58977354</v>
      </c>
      <c r="H29" s="2">
        <f t="shared" si="6"/>
        <v>309391695.90307039</v>
      </c>
      <c r="I29" s="2">
        <f t="shared" si="6"/>
        <v>281071222.5984112</v>
      </c>
      <c r="J29" s="2">
        <f t="shared" si="6"/>
        <v>255343091.68309394</v>
      </c>
      <c r="K29" s="2">
        <f t="shared" si="6"/>
        <v>231970010.54582337</v>
      </c>
      <c r="L29" s="2">
        <f t="shared" si="6"/>
        <v>210736407.38795882</v>
      </c>
      <c r="M29" s="2">
        <f t="shared" si="6"/>
        <v>191446442.98755604</v>
      </c>
      <c r="N29" s="2">
        <f t="shared" si="6"/>
        <v>173922204.45854369</v>
      </c>
      <c r="O29" s="2"/>
    </row>
    <row r="30" spans="1:15" x14ac:dyDescent="0.2">
      <c r="B30" s="2">
        <f>SUM(E29:N29)</f>
        <v>1169139920.6625488</v>
      </c>
    </row>
    <row r="33" spans="1:5" x14ac:dyDescent="0.2">
      <c r="A33" t="s">
        <v>29</v>
      </c>
      <c r="E33" s="2">
        <f>E23*C24+(1-E23)*B30</f>
        <v>584569960.33127439</v>
      </c>
    </row>
    <row r="34" spans="1:5" x14ac:dyDescent="0.2">
      <c r="A34" t="s">
        <v>31</v>
      </c>
      <c r="E34" s="2">
        <f>E33-B14</f>
        <v>344247320.5291813</v>
      </c>
    </row>
    <row r="36" spans="1:5" x14ac:dyDescent="0.2">
      <c r="A36" t="s">
        <v>32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Lamoureux, Christopher G - (lamoureu)</dc:creator>
  <cp:lastModifiedBy>Microsoft Office User</cp:lastModifiedBy>
  <dcterms:created xsi:type="dcterms:W3CDTF">2023-02-21T15:22:24Z</dcterms:created>
  <dcterms:modified xsi:type="dcterms:W3CDTF">2023-02-21T17:39:01Z</dcterms:modified>
</cp:coreProperties>
</file>