
<file path=[Content_Types].xml><?xml version="1.0" encoding="utf-8"?>
<Types xmlns="http://schemas.openxmlformats.org/package/2006/content-types">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Override PartName="/docProps/core.xml" ContentType="application/vnd.openxmlformats-package.core-properties+xml"/>
  <Default Extension="xml" ContentType="application/xml"/>
  <Default Extension="jpeg" ContentType="image/jpeg"/>
  <Override PartName="/xl/theme/theme1.xml" ContentType="application/vnd.openxmlformats-officedocument.theme+xml"/>
  <Override PartName="/xl/calcChain.xml" ContentType="application/vnd.openxmlformats-officedocument.spreadsheetml.calcChain+xml"/>
  <Override PartName="/xl/styles.xml" ContentType="application/vnd.openxmlformats-officedocument.spreadsheetml.styles+xml"/>
  <Override PartName="/xl/sharedStrings.xml" ContentType="application/vnd.openxmlformats-officedocument.spreadsheetml.sharedStrings+xml"/>
  <Default Extension="rels" ContentType="application/vnd.openxmlformats-package.relationships+xml"/>
</Types>
</file>

<file path=_rels/.rels><?xml version="1.0" encoding="UTF-8" standalone="yes"?>
<Relationships xmlns="http://schemas.openxmlformats.org/package/2006/relationships"><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 Id="rId3"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20" yWindow="-20" windowWidth="24800" windowHeight="15120" tabRatio="500"/>
  </bookViews>
  <sheets>
    <sheet name="Sheet1" sheetId="1" r:id="rId1"/>
  </sheets>
  <calcPr calcId="130404" concurrentCalc="0"/>
  <extLst>
    <ext xmlns:mx="http://schemas.microsoft.com/office/mac/excel/2008/main" uri="http://schemas.microsoft.com/office/mac/excel/2008/main">
      <mx:ArchID Flags="2"/>
    </ext>
  </extLst>
</workbook>
</file>

<file path=xl/calcChain.xml><?xml version="1.0" encoding="utf-8"?>
<calcChain xmlns="http://schemas.openxmlformats.org/spreadsheetml/2006/main">
  <c r="J58" i="1"/>
  <c r="E55"/>
  <c r="G53"/>
  <c r="H52"/>
  <c r="G51"/>
  <c r="J46"/>
  <c r="E43"/>
  <c r="G41"/>
  <c r="H40"/>
  <c r="G39"/>
  <c r="D32"/>
  <c r="D31"/>
  <c r="G29"/>
  <c r="H28"/>
  <c r="G27"/>
  <c r="D20"/>
  <c r="J18"/>
  <c r="G17"/>
  <c r="C17"/>
  <c r="C16"/>
  <c r="C14"/>
</calcChain>
</file>

<file path=xl/sharedStrings.xml><?xml version="1.0" encoding="utf-8"?>
<sst xmlns="http://schemas.openxmlformats.org/spreadsheetml/2006/main" count="66" uniqueCount="49">
  <si>
    <t xml:space="preserve">  This is a technology company so the stockholders and capital markets know that it has a lot of ``growth options'' as part</t>
    <phoneticPr fontId="3" type="noConversion"/>
  </si>
  <si>
    <t xml:space="preserve">  of its value.  Also, like many start-up tech firms, this company has no debt.</t>
    <phoneticPr fontId="3" type="noConversion"/>
  </si>
  <si>
    <t>Case 1:</t>
    <phoneticPr fontId="3" type="noConversion"/>
  </si>
  <si>
    <t xml:space="preserve">  (The annuity factor for future use is:</t>
    <phoneticPr fontId="3" type="noConversion"/>
  </si>
  <si>
    <t xml:space="preserve">  )</t>
    <phoneticPr fontId="3" type="noConversion"/>
  </si>
  <si>
    <t>PV</t>
    <phoneticPr fontId="3" type="noConversion"/>
  </si>
  <si>
    <t>E(PV)</t>
    <phoneticPr fontId="3" type="noConversion"/>
  </si>
  <si>
    <t xml:space="preserve">    This is less than the value of investing now.  The reason is that we do not reject the project in the ``down'' state, so by waiting we </t>
    <phoneticPr fontId="3" type="noConversion"/>
  </si>
  <si>
    <t xml:space="preserve">          delay the benefits of the project by one year, which is costly.</t>
    <phoneticPr fontId="3" type="noConversion"/>
  </si>
  <si>
    <t>So in Case 1, investing immediately is preferable to waiting.</t>
    <phoneticPr fontId="3" type="noConversion"/>
  </si>
  <si>
    <t>Case 2:</t>
    <phoneticPr fontId="3" type="noConversion"/>
  </si>
  <si>
    <t>So the PV of optimizing with respect to future cash flows is :</t>
    <phoneticPr fontId="3" type="noConversion"/>
  </si>
  <si>
    <t xml:space="preserve">    This is greater than the value of investing now.  The reason is that we do not undertake the project in the ``down'' state, so by waiting we </t>
    <phoneticPr fontId="3" type="noConversion"/>
  </si>
  <si>
    <t xml:space="preserve">  This investment would be incurred at Time 0, and the project starts at Time 1.   We will build an annual time-line,</t>
    <phoneticPr fontId="3" type="noConversion"/>
  </si>
  <si>
    <t xml:space="preserve">      and so the first cash flow will occur at Time 2.</t>
    <phoneticPr fontId="3" type="noConversion"/>
  </si>
  <si>
    <t>Project cash inflows:  Expected annual cash flows of:</t>
    <phoneticPr fontId="3" type="noConversion"/>
  </si>
  <si>
    <t xml:space="preserve">  for 30 years.</t>
    <phoneticPr fontId="3" type="noConversion"/>
  </si>
  <si>
    <t>The fastest way to proceed is to use the annuity formula.</t>
    <phoneticPr fontId="3" type="noConversion"/>
  </si>
  <si>
    <t>The present value of an annuity that starts at Time 0 and generates the first cash flow at the end of 1 year is:</t>
    <phoneticPr fontId="3" type="noConversion"/>
  </si>
  <si>
    <t>Perpetuity:</t>
    <phoneticPr fontId="3" type="noConversion"/>
  </si>
  <si>
    <t xml:space="preserve"> --minus perpetuity that starts in 30 years:</t>
    <phoneticPr fontId="3" type="noConversion"/>
  </si>
  <si>
    <t xml:space="preserve"> = annuity:</t>
    <phoneticPr fontId="3" type="noConversion"/>
  </si>
  <si>
    <t xml:space="preserve">  Now we recognize that if we start the project now, this annuity will start in 1 year, so the PV of these expected future cash flows is:</t>
    <phoneticPr fontId="3" type="noConversion"/>
  </si>
  <si>
    <t>Therefore the project's NPV is:</t>
    <phoneticPr fontId="3" type="noConversion"/>
  </si>
  <si>
    <t xml:space="preserve"> -- And according to the NPV rule we should undertake this project.</t>
    <phoneticPr fontId="3" type="noConversion"/>
  </si>
  <si>
    <t>Brand new technology.</t>
    <phoneticPr fontId="3" type="noConversion"/>
  </si>
  <si>
    <t>Cost of equity:</t>
    <phoneticPr fontId="3" type="noConversion"/>
  </si>
  <si>
    <t>Initial Investment:</t>
    <phoneticPr fontId="3" type="noConversion"/>
  </si>
  <si>
    <t>50% probability of each of 2 outcomes:</t>
    <phoneticPr fontId="3" type="noConversion"/>
  </si>
  <si>
    <t>Up: 30-year annuity:</t>
    <phoneticPr fontId="3" type="noConversion"/>
  </si>
  <si>
    <t>Down: 30-year annuity:</t>
    <phoneticPr fontId="3" type="noConversion"/>
  </si>
  <si>
    <t>So the expected PV of future cash flows is :</t>
    <phoneticPr fontId="3" type="noConversion"/>
  </si>
  <si>
    <t xml:space="preserve">  --and the project's NPV is:</t>
    <phoneticPr fontId="3" type="noConversion"/>
  </si>
  <si>
    <t xml:space="preserve">  -- starting in 1 year.</t>
    <phoneticPr fontId="3" type="noConversion"/>
  </si>
  <si>
    <t xml:space="preserve">  This is because by waiting we can avoid the down state.  In Case 1, that has no value since we would produce anyway in this state.</t>
    <phoneticPr fontId="3" type="noConversion"/>
  </si>
  <si>
    <t>One question that you might ask is related to abandonment and sunk costs.  In particular, suppose that Case 3 describes the world, and we went ahead and built the project at Time 0.</t>
    <phoneticPr fontId="3" type="noConversion"/>
  </si>
  <si>
    <t>--- Now the Down state prevails.  Would we shut down the project?  The answer is no -- at that point, the initial $8 billion is a sunk cost, and the</t>
    <phoneticPr fontId="3" type="noConversion"/>
  </si>
  <si>
    <t xml:space="preserve">      project's NPV is over $1 billion.  If we abandon, we would destroy that much value.  At this point the investment at Time 0 is a sunk cost and should not enter our analysis.</t>
    <phoneticPr fontId="3" type="noConversion"/>
  </si>
  <si>
    <t>This provides a perspective on waiting -- we avoid incurring a sunk cost when we might regret it in the future.</t>
    <phoneticPr fontId="3" type="noConversion"/>
  </si>
  <si>
    <t>Please verify and convince yourself that the NPV of the project is the same in all cases.  This is because the expected value of the annuity is the same in all cases, as is the initial capital outlay.</t>
    <phoneticPr fontId="3" type="noConversion"/>
  </si>
  <si>
    <t xml:space="preserve">          are able to dynamically optimize with respect to the unertainty about demand.</t>
    <phoneticPr fontId="3" type="noConversion"/>
  </si>
  <si>
    <t>In case 2 we would optimally wait to invest, and the value of the option to wait is:</t>
    <phoneticPr fontId="3" type="noConversion"/>
  </si>
  <si>
    <t xml:space="preserve">  Notice the discounting -- the annuity would start in Year 2 and the capital outlay would occur in Year 1 if we wait.</t>
    <phoneticPr fontId="3" type="noConversion"/>
  </si>
  <si>
    <t>Case 3:</t>
    <phoneticPr fontId="3" type="noConversion"/>
  </si>
  <si>
    <t>Comparing the 3 cases:</t>
    <phoneticPr fontId="3" type="noConversion"/>
  </si>
  <si>
    <t>What we note is that by increasing the volatility that characterizes consumer demand for the product, the value of the waiting option increases.</t>
    <phoneticPr fontId="3" type="noConversion"/>
  </si>
  <si>
    <t>The value of the option to wait is greater in State 3 than in State 2 because the down state is worse in Case 3--so avoiding being in production in this state is more valuable.</t>
    <phoneticPr fontId="3" type="noConversion"/>
  </si>
  <si>
    <t>Note on Sunk Costs:</t>
    <phoneticPr fontId="3" type="noConversion"/>
  </si>
  <si>
    <t>However, a great deal of uncertainty will be resolved at the end of a year.  So we have to consider an alternative (mutually exclusive) project of this same project -- one year delayed.</t>
    <phoneticPr fontId="3" type="noConversion"/>
  </si>
</sst>
</file>

<file path=xl/styles.xml><?xml version="1.0" encoding="utf-8"?>
<styleSheet xmlns="http://schemas.openxmlformats.org/spreadsheetml/2006/main">
  <numFmts count="5">
    <numFmt numFmtId="42" formatCode="_(&quot;$&quot;* #,##0_);_(&quot;$&quot;* \(#,##0\);_(&quot;$&quot;* &quot;-&quot;_);_(@_)"/>
    <numFmt numFmtId="41" formatCode="_(* #,##0_);_(* \(#,##0\);_(* &quot;-&quot;_);_(@_)"/>
    <numFmt numFmtId="44" formatCode="_(&quot;$&quot;* #,##0.00_);_(&quot;$&quot;* \(#,##0.00\);_(&quot;$&quot;* &quot;-&quot;??_);_(@_)"/>
    <numFmt numFmtId="43" formatCode="_(* #,##0.00_);_(* \(#,##0.00\);_(* &quot;-&quot;??_);_(@_)"/>
    <numFmt numFmtId="168" formatCode="#,##0"/>
  </numFmts>
  <fonts count="4">
    <font>
      <sz val="10"/>
      <name val="Verdana"/>
    </font>
    <font>
      <b/>
      <sz val="10"/>
      <name val="Verdana"/>
    </font>
    <font>
      <b/>
      <sz val="10"/>
      <name val="Verdana"/>
    </font>
    <font>
      <sz val="8"/>
      <name val="Verdana"/>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9" fontId="0" fillId="0" borderId="0" xfId="0" applyNumberFormat="1"/>
    <xf numFmtId="3" fontId="0" fillId="0" borderId="0" xfId="0" applyNumberFormat="1"/>
    <xf numFmtId="0" fontId="0" fillId="0" borderId="0" xfId="0" quotePrefix="1"/>
    <xf numFmtId="0" fontId="1" fillId="0" borderId="0" xfId="0" applyFont="1"/>
    <xf numFmtId="168" fontId="1" fillId="0" borderId="0" xfId="0" applyNumberFormat="1" applyFont="1"/>
    <xf numFmtId="3" fontId="0" fillId="0" borderId="0" xfId="0" applyNumberFormat="1" applyAlignment="1">
      <alignment horizontal="center"/>
    </xf>
    <xf numFmtId="0" fontId="0" fillId="0" borderId="0" xfId="0" applyAlignment="1">
      <alignment horizontal="center"/>
    </xf>
    <xf numFmtId="3" fontId="2" fillId="0" borderId="0" xfId="0" applyNumberFormat="1" applyFont="1"/>
    <xf numFmtId="3" fontId="1" fillId="0" borderId="0" xfId="0" applyNumberFormat="1" applyFont="1"/>
  </cellXfs>
  <cellStyles count="1">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5"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J72"/>
  <sheetViews>
    <sheetView tabSelected="1" topLeftCell="A30" workbookViewId="0">
      <selection activeCell="J46" sqref="J46"/>
    </sheetView>
  </sheetViews>
  <sheetFormatPr baseColWidth="10" defaultRowHeight="13"/>
  <cols>
    <col min="3" max="3" width="14.28515625" customWidth="1"/>
    <col min="4" max="4" width="13.42578125" customWidth="1"/>
    <col min="5" max="5" width="13" customWidth="1"/>
    <col min="6" max="6" width="12.7109375" customWidth="1"/>
    <col min="7" max="7" width="14.7109375" customWidth="1"/>
    <col min="8" max="8" width="13.42578125" customWidth="1"/>
    <col min="10" max="10" width="17.42578125" customWidth="1"/>
  </cols>
  <sheetData>
    <row r="1" spans="1:7">
      <c r="A1" t="s">
        <v>25</v>
      </c>
    </row>
    <row r="3" spans="1:7">
      <c r="A3" t="s">
        <v>26</v>
      </c>
      <c r="B3" s="1">
        <v>0.09</v>
      </c>
      <c r="C3" t="s">
        <v>0</v>
      </c>
    </row>
    <row r="4" spans="1:7">
      <c r="C4" t="s">
        <v>1</v>
      </c>
    </row>
    <row r="7" spans="1:7">
      <c r="A7" t="s">
        <v>27</v>
      </c>
      <c r="C7" s="2">
        <v>8000000000</v>
      </c>
      <c r="D7" t="s">
        <v>13</v>
      </c>
    </row>
    <row r="8" spans="1:7">
      <c r="D8" t="s">
        <v>14</v>
      </c>
    </row>
    <row r="10" spans="1:7">
      <c r="B10" t="s">
        <v>15</v>
      </c>
      <c r="F10" s="2">
        <v>1100000000</v>
      </c>
      <c r="G10" t="s">
        <v>16</v>
      </c>
    </row>
    <row r="12" spans="1:7">
      <c r="A12" t="s">
        <v>17</v>
      </c>
    </row>
    <row r="13" spans="1:7">
      <c r="A13" t="s">
        <v>18</v>
      </c>
    </row>
    <row r="14" spans="1:7">
      <c r="B14" t="s">
        <v>19</v>
      </c>
      <c r="C14" s="2">
        <f>F10/B3</f>
        <v>12222222222.222223</v>
      </c>
    </row>
    <row r="15" spans="1:7">
      <c r="B15" t="s">
        <v>20</v>
      </c>
    </row>
    <row r="16" spans="1:7">
      <c r="C16" s="2">
        <f>C14/(1+B3)^30</f>
        <v>921202774.89830518</v>
      </c>
    </row>
    <row r="17" spans="1:10">
      <c r="B17" s="3" t="s">
        <v>21</v>
      </c>
      <c r="C17" s="2">
        <f>C14-C16</f>
        <v>11301019447.323917</v>
      </c>
      <c r="D17" t="s">
        <v>3</v>
      </c>
      <c r="G17">
        <f>1/B3-(1/B3)/(1+B3)^30</f>
        <v>10.273654043021743</v>
      </c>
      <c r="H17" t="s">
        <v>4</v>
      </c>
    </row>
    <row r="18" spans="1:10">
      <c r="A18" t="s">
        <v>22</v>
      </c>
      <c r="J18" s="5">
        <f>C17/(1+B3)</f>
        <v>10367907749.838455</v>
      </c>
    </row>
    <row r="20" spans="1:10">
      <c r="A20" t="s">
        <v>23</v>
      </c>
      <c r="D20" s="5">
        <f>J18-C7</f>
        <v>2367907749.8384552</v>
      </c>
    </row>
    <row r="21" spans="1:10">
      <c r="A21" s="3" t="s">
        <v>24</v>
      </c>
    </row>
    <row r="23" spans="1:10">
      <c r="A23" t="s">
        <v>48</v>
      </c>
    </row>
    <row r="25" spans="1:10">
      <c r="A25" s="4" t="s">
        <v>2</v>
      </c>
    </row>
    <row r="26" spans="1:10">
      <c r="G26" s="6" t="s">
        <v>5</v>
      </c>
      <c r="H26" s="7" t="s">
        <v>6</v>
      </c>
    </row>
    <row r="27" spans="1:10">
      <c r="A27" t="s">
        <v>28</v>
      </c>
      <c r="D27" t="s">
        <v>29</v>
      </c>
      <c r="F27" s="2">
        <v>1200000000</v>
      </c>
      <c r="G27" s="2">
        <f>F27*G17</f>
        <v>12328384851.626091</v>
      </c>
    </row>
    <row r="28" spans="1:10">
      <c r="A28" t="s">
        <v>33</v>
      </c>
      <c r="H28" s="2">
        <f>0.5*G27+0.5*G29</f>
        <v>11301019447.323917</v>
      </c>
    </row>
    <row r="29" spans="1:10">
      <c r="D29" t="s">
        <v>30</v>
      </c>
      <c r="F29" s="2">
        <v>1000000000</v>
      </c>
      <c r="G29" s="2">
        <f>F29*G17</f>
        <v>10273654043.021744</v>
      </c>
    </row>
    <row r="31" spans="1:10">
      <c r="A31" t="s">
        <v>31</v>
      </c>
      <c r="D31" s="2">
        <f>H28/(1+B3)^2</f>
        <v>9511841972.3288574</v>
      </c>
    </row>
    <row r="32" spans="1:10">
      <c r="A32" t="s">
        <v>32</v>
      </c>
      <c r="D32" s="8">
        <f>D31-C7/(1+B3)</f>
        <v>2172392431.0444546</v>
      </c>
      <c r="E32" t="s">
        <v>7</v>
      </c>
    </row>
    <row r="33" spans="1:10">
      <c r="E33" t="s">
        <v>8</v>
      </c>
    </row>
    <row r="34" spans="1:10">
      <c r="A34" t="s">
        <v>9</v>
      </c>
    </row>
    <row r="37" spans="1:10">
      <c r="A37" s="4" t="s">
        <v>10</v>
      </c>
    </row>
    <row r="38" spans="1:10">
      <c r="G38" s="6" t="s">
        <v>5</v>
      </c>
      <c r="H38" s="7" t="s">
        <v>6</v>
      </c>
    </row>
    <row r="39" spans="1:10">
      <c r="A39" t="s">
        <v>28</v>
      </c>
      <c r="D39" t="s">
        <v>29</v>
      </c>
      <c r="F39" s="2">
        <v>1500000000</v>
      </c>
      <c r="G39" s="2">
        <f>F39*G17</f>
        <v>15410481064.532614</v>
      </c>
    </row>
    <row r="40" spans="1:10">
      <c r="A40" t="s">
        <v>33</v>
      </c>
      <c r="H40" s="2">
        <f>0.5*G39+0.5*G41</f>
        <v>11301019447.323917</v>
      </c>
    </row>
    <row r="41" spans="1:10">
      <c r="D41" t="s">
        <v>30</v>
      </c>
      <c r="F41" s="2">
        <v>700000000</v>
      </c>
      <c r="G41" s="2">
        <f>F41*G17</f>
        <v>7191557830.1152201</v>
      </c>
    </row>
    <row r="43" spans="1:10">
      <c r="A43" t="s">
        <v>11</v>
      </c>
      <c r="D43" s="2"/>
      <c r="E43" s="9">
        <f>0.5*(G39/(1+B3)^2-C7/(1+B3))</f>
        <v>2815622028.6729288</v>
      </c>
      <c r="F43" t="s">
        <v>42</v>
      </c>
    </row>
    <row r="44" spans="1:10">
      <c r="E44" t="s">
        <v>12</v>
      </c>
    </row>
    <row r="45" spans="1:10">
      <c r="E45" t="s">
        <v>40</v>
      </c>
    </row>
    <row r="46" spans="1:10">
      <c r="E46" t="s">
        <v>41</v>
      </c>
      <c r="J46" s="5">
        <f>E43-D20</f>
        <v>447714278.83447361</v>
      </c>
    </row>
    <row r="49" spans="1:10">
      <c r="A49" s="4" t="s">
        <v>43</v>
      </c>
    </row>
    <row r="50" spans="1:10">
      <c r="G50" s="6" t="s">
        <v>5</v>
      </c>
      <c r="H50" s="7" t="s">
        <v>6</v>
      </c>
    </row>
    <row r="51" spans="1:10">
      <c r="A51" t="s">
        <v>28</v>
      </c>
      <c r="D51" t="s">
        <v>29</v>
      </c>
      <c r="F51" s="2">
        <v>2100000000</v>
      </c>
      <c r="G51" s="2">
        <f>F51*G17</f>
        <v>21574673490.345661</v>
      </c>
    </row>
    <row r="52" spans="1:10">
      <c r="A52" t="s">
        <v>33</v>
      </c>
      <c r="H52" s="2">
        <f>0.5*G51+0.5*G53</f>
        <v>11301019447.323917</v>
      </c>
    </row>
    <row r="53" spans="1:10">
      <c r="D53" t="s">
        <v>30</v>
      </c>
      <c r="F53" s="2">
        <v>100000000</v>
      </c>
      <c r="G53" s="2">
        <f>F53*G17</f>
        <v>1027365404.3021743</v>
      </c>
    </row>
    <row r="55" spans="1:10">
      <c r="A55" t="s">
        <v>11</v>
      </c>
      <c r="D55" s="2"/>
      <c r="E55" s="9">
        <f>0.5*(G51/(1+B3)^2-C7/(1+B3))</f>
        <v>5409760748.398982</v>
      </c>
      <c r="F55" t="s">
        <v>42</v>
      </c>
    </row>
    <row r="56" spans="1:10">
      <c r="E56" t="s">
        <v>12</v>
      </c>
    </row>
    <row r="57" spans="1:10">
      <c r="E57" t="s">
        <v>40</v>
      </c>
    </row>
    <row r="58" spans="1:10">
      <c r="E58" t="s">
        <v>41</v>
      </c>
      <c r="J58" s="5">
        <f>E55-D20</f>
        <v>3041852998.5605268</v>
      </c>
    </row>
    <row r="61" spans="1:10">
      <c r="A61" t="s">
        <v>44</v>
      </c>
    </row>
    <row r="62" spans="1:10">
      <c r="B62" t="s">
        <v>39</v>
      </c>
    </row>
    <row r="64" spans="1:10">
      <c r="B64" t="s">
        <v>45</v>
      </c>
    </row>
    <row r="65" spans="1:2">
      <c r="B65" t="s">
        <v>34</v>
      </c>
    </row>
    <row r="66" spans="1:2">
      <c r="B66" t="s">
        <v>46</v>
      </c>
    </row>
    <row r="68" spans="1:2">
      <c r="A68" t="s">
        <v>47</v>
      </c>
    </row>
    <row r="69" spans="1:2">
      <c r="B69" t="s">
        <v>35</v>
      </c>
    </row>
    <row r="70" spans="1:2">
      <c r="B70" s="3" t="s">
        <v>36</v>
      </c>
    </row>
    <row r="71" spans="1:2">
      <c r="B71" t="s">
        <v>37</v>
      </c>
    </row>
    <row r="72" spans="1:2">
      <c r="B72" t="s">
        <v>38</v>
      </c>
    </row>
  </sheetData>
  <phoneticPr fontId="3"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Arizona</Company>
  <LinksUpToDate>false</LinksUpToDate>
  <SharedDoc>false</SharedDoc>
  <HyperlinksChanged>false</HyperlinksChanged>
  <AppVersion>12.0256</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Chris Lamoureux</cp:lastModifiedBy>
  <dcterms:created xsi:type="dcterms:W3CDTF">2018-02-14T22:34:35Z</dcterms:created>
  <dcterms:modified xsi:type="dcterms:W3CDTF">2018-02-25T21:33:02Z</dcterms:modified>
</cp:coreProperties>
</file>