
<file path=[Content_Types].xml><?xml version="1.0" encoding="utf-8"?>
<Types xmlns="http://schemas.openxmlformats.org/package/2006/content-types"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  <Override PartName="/docProps/core.xml" ContentType="application/vnd.openxmlformats-package.core-properties+xml"/>
  <Default Extension="xml" ContentType="application/xml"/>
  <Default Extension="jpeg" ContentType="image/jpeg"/>
  <Override PartName="/xl/theme/theme1.xml" ContentType="application/vnd.openxmlformats-officedocument.theme+xml"/>
  <Override PartName="/xl/calcChain.xml" ContentType="application/vnd.openxmlformats-officedocument.spreadsheetml.calcChain+xml"/>
  <Override PartName="/xl/styles.xml" ContentType="application/vnd.openxmlformats-officedocument.spreadsheetml.styles+xml"/>
  <Override PartName="/xl/sharedStrings.xml" ContentType="application/vnd.openxmlformats-officedocument.spreadsheetml.sharedStrings+xml"/>
  <Default Extension="rels" ContentType="application/vnd.openxmlformats-package.relationships+xml"/>
</Types>
</file>

<file path=_rels/.rels><?xml version="1.0" encoding="UTF-8" standalone="yes"?>
<Relationships xmlns="http://schemas.openxmlformats.org/package/2006/relationships"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Relationship Id="rId3" Type="http://schemas.openxmlformats.org/package/2006/relationships/metadata/core-properties" Target="docProps/core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ate1904="1" showInkAnnotation="0" autoCompressPictures="0"/>
  <bookViews>
    <workbookView minimized="1" xWindow="220" yWindow="220" windowWidth="24560" windowHeight="14860" tabRatio="500"/>
  </bookViews>
  <sheets>
    <sheet name="Sheet1" sheetId="1" r:id="rId1"/>
  </sheets>
  <calcPr calcId="130404" concurrentCalc="0"/>
  <extLst>
    <ext xmlns:mx="http://schemas.microsoft.com/office/mac/excel/2008/main" uri="http://schemas.microsoft.com/office/mac/excel/2008/main">
      <mx:ArchID Flags="2"/>
    </ext>
  </extLst>
</workbook>
</file>

<file path=xl/calcChain.xml><?xml version="1.0" encoding="utf-8"?>
<calcChain xmlns="http://schemas.openxmlformats.org/spreadsheetml/2006/main">
  <c r="H30" i="1"/>
  <c r="D30"/>
  <c r="B57"/>
  <c r="F55"/>
  <c r="F53"/>
  <c r="E53"/>
  <c r="D53"/>
  <c r="B53"/>
  <c r="F52"/>
  <c r="E52"/>
  <c r="D52"/>
  <c r="B52"/>
  <c r="F51"/>
  <c r="E51"/>
  <c r="D51"/>
  <c r="B51"/>
  <c r="E30"/>
  <c r="F30"/>
  <c r="F34"/>
  <c r="B36"/>
  <c r="F32"/>
  <c r="E32"/>
  <c r="D32"/>
  <c r="B32"/>
  <c r="F31"/>
  <c r="E31"/>
  <c r="D31"/>
  <c r="B31"/>
  <c r="B30"/>
  <c r="F21"/>
  <c r="F20"/>
  <c r="F19"/>
  <c r="B16"/>
  <c r="E13"/>
  <c r="E11"/>
  <c r="D11"/>
  <c r="B11"/>
  <c r="E10"/>
  <c r="D10"/>
  <c r="B10"/>
  <c r="E9"/>
  <c r="D9"/>
  <c r="B9"/>
  <c r="D4"/>
  <c r="C4"/>
  <c r="D3"/>
  <c r="C3"/>
  <c r="B3"/>
</calcChain>
</file>

<file path=xl/sharedStrings.xml><?xml version="1.0" encoding="utf-8"?>
<sst xmlns="http://schemas.openxmlformats.org/spreadsheetml/2006/main" count="49" uniqueCount="37">
  <si>
    <t>The option increases the value of the project by allowing Alvernon Developments to limit its downside risk.</t>
    <phoneticPr fontId="3" type="noConversion"/>
  </si>
  <si>
    <t xml:space="preserve">   It should terminate its lease after one year if it sees that demand is in fact low.</t>
    <phoneticPr fontId="3" type="noConversion"/>
  </si>
  <si>
    <t>Nevertheless, because Bourn knows that the lease termination is valuable, the price of it offsets the gains, so even with the</t>
    <phoneticPr fontId="3" type="noConversion"/>
  </si>
  <si>
    <t xml:space="preserve">    option Alvernon should not undertake the project.</t>
    <phoneticPr fontId="3" type="noConversion"/>
  </si>
  <si>
    <t>Notice that the expected annual cash flow is still $5 million in this case -- as the best case scenario is better and the</t>
    <phoneticPr fontId="3" type="noConversion"/>
  </si>
  <si>
    <t xml:space="preserve">    worst case scenario is worse than in the original case.</t>
    <phoneticPr fontId="3" type="noConversion"/>
  </si>
  <si>
    <t>Increased variation --which in this case arises from uncertainty about future demand conditions-- increases the value</t>
    <phoneticPr fontId="3" type="noConversion"/>
  </si>
  <si>
    <t xml:space="preserve">    of the option.  The reason for this is that you benefit fully in the upside and truncate the downside.</t>
    <phoneticPr fontId="3" type="noConversion"/>
  </si>
  <si>
    <t>cost of capital:</t>
    <phoneticPr fontId="3" type="noConversion"/>
  </si>
  <si>
    <t>10-year AF:</t>
    <phoneticPr fontId="3" type="noConversion"/>
  </si>
  <si>
    <t>9-year AF:</t>
    <phoneticPr fontId="3" type="noConversion"/>
  </si>
  <si>
    <t>No options:</t>
    <phoneticPr fontId="3" type="noConversion"/>
  </si>
  <si>
    <t>Pr</t>
    <phoneticPr fontId="3" type="noConversion"/>
  </si>
  <si>
    <t>CF</t>
    <phoneticPr fontId="3" type="noConversion"/>
  </si>
  <si>
    <t>PV</t>
    <phoneticPr fontId="3" type="noConversion"/>
  </si>
  <si>
    <t>Capital outlay:</t>
    <phoneticPr fontId="3" type="noConversion"/>
  </si>
  <si>
    <t>Pr * PV</t>
    <phoneticPr fontId="3" type="noConversion"/>
  </si>
  <si>
    <t>Sum:</t>
    <phoneticPr fontId="3" type="noConversion"/>
  </si>
  <si>
    <t>NPV:</t>
    <phoneticPr fontId="3" type="noConversion"/>
  </si>
  <si>
    <t>Termination Option:</t>
    <phoneticPr fontId="3" type="noConversion"/>
  </si>
  <si>
    <t>Additional Cost:</t>
    <phoneticPr fontId="3" type="noConversion"/>
  </si>
  <si>
    <t>Year 1 CF</t>
    <phoneticPr fontId="3" type="noConversion"/>
  </si>
  <si>
    <t>Remaining</t>
    <phoneticPr fontId="3" type="noConversion"/>
  </si>
  <si>
    <t>Value</t>
    <phoneticPr fontId="3" type="noConversion"/>
  </si>
  <si>
    <t>Project</t>
    <phoneticPr fontId="3" type="noConversion"/>
  </si>
  <si>
    <t>Value</t>
    <phoneticPr fontId="3" type="noConversion"/>
  </si>
  <si>
    <t>Time 1</t>
    <phoneticPr fontId="3" type="noConversion"/>
  </si>
  <si>
    <t>Pr * PValue</t>
    <phoneticPr fontId="3" type="noConversion"/>
  </si>
  <si>
    <t>Effect of increased uncertainty:</t>
    <phoneticPr fontId="3" type="noConversion"/>
  </si>
  <si>
    <t>Termination Option and the effect of increased uncertainty:</t>
    <phoneticPr fontId="3" type="noConversion"/>
  </si>
  <si>
    <r>
      <t xml:space="preserve">Notice that in the absence of options, the only thing that matters in determining the project's NPV is </t>
    </r>
    <r>
      <rPr>
        <i/>
        <sz val="10"/>
        <rFont val="Verdana"/>
      </rPr>
      <t>expected</t>
    </r>
    <r>
      <rPr>
        <sz val="10"/>
        <rFont val="Verdana"/>
      </rPr>
      <t xml:space="preserve"> cash flows.</t>
    </r>
    <phoneticPr fontId="3" type="noConversion"/>
  </si>
  <si>
    <t>So we could evlauate the PV of the expected annuity:</t>
    <phoneticPr fontId="3" type="noConversion"/>
  </si>
  <si>
    <t>E(CF) =</t>
    <phoneticPr fontId="3" type="noConversion"/>
  </si>
  <si>
    <t>Annuity Value:</t>
    <phoneticPr fontId="3" type="noConversion"/>
  </si>
  <si>
    <t>NPV:</t>
    <phoneticPr fontId="3" type="noConversion"/>
  </si>
  <si>
    <t>(That is, the dispersion of possible scenarios is not material if we have no flexibility.)</t>
    <phoneticPr fontId="3" type="noConversion"/>
  </si>
  <si>
    <t>With flexibility, that is no longer the case:</t>
    <phoneticPr fontId="3" type="noConversion"/>
  </si>
</sst>
</file>

<file path=xl/styles.xml><?xml version="1.0" encoding="utf-8"?>
<styleSheet xmlns="http://schemas.openxmlformats.org/spreadsheetml/2006/main">
  <fonts count="4">
    <font>
      <sz val="10"/>
      <name val="Verdana"/>
    </font>
    <font>
      <i/>
      <sz val="10"/>
      <name val="Verdana"/>
    </font>
    <font>
      <b/>
      <sz val="10"/>
      <name val="Verdana"/>
    </font>
    <font>
      <sz val="8"/>
      <name val="Verdana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2" fillId="0" borderId="0" xfId="0" applyFont="1"/>
  </cellXfs>
  <cellStyles count="1">
    <cellStyle name="Normal" xfId="0" builtinId="0"/>
  </cellStyles>
  <dxfs count="0"/>
  <tableStyles count="0" defaultTableStyle="TableStyleMedium9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5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mv="urn:schemas-microsoft-com:mac:vml" mc:Ignorable="mv" mc:PreserveAttributes="mv:*">
  <sheetPr published="0" enableFormatConditionsCalculation="0"/>
  <dimension ref="A1:H63"/>
  <sheetViews>
    <sheetView tabSelected="1" workbookViewId="0">
      <selection activeCell="H31" sqref="H31"/>
    </sheetView>
  </sheetViews>
  <sheetFormatPr baseColWidth="10" defaultRowHeight="13"/>
  <cols>
    <col min="1" max="1" width="12.5703125" customWidth="1"/>
    <col min="5" max="5" width="11.85546875" customWidth="1"/>
  </cols>
  <sheetData>
    <row r="1" spans="1:5">
      <c r="A1" t="s">
        <v>8</v>
      </c>
      <c r="B1">
        <v>0.09</v>
      </c>
    </row>
    <row r="3" spans="1:5">
      <c r="A3" t="s">
        <v>9</v>
      </c>
      <c r="B3">
        <f>1/B1</f>
        <v>11.111111111111111</v>
      </c>
      <c r="C3">
        <f>B3/(1+B1)^10</f>
        <v>4.6934534099520988</v>
      </c>
      <c r="D3">
        <f>B3-C3</f>
        <v>6.4176577011590119</v>
      </c>
    </row>
    <row r="4" spans="1:5">
      <c r="A4" t="s">
        <v>10</v>
      </c>
      <c r="C4">
        <f>B3/(1+B1)^9</f>
        <v>5.1158642168477888</v>
      </c>
      <c r="D4">
        <f>B3-C4</f>
        <v>5.9952468942633219</v>
      </c>
    </row>
    <row r="7" spans="1:5">
      <c r="A7" t="s">
        <v>11</v>
      </c>
    </row>
    <row r="8" spans="1:5">
      <c r="B8" t="s">
        <v>12</v>
      </c>
      <c r="C8" t="s">
        <v>13</v>
      </c>
      <c r="D8" t="s">
        <v>14</v>
      </c>
      <c r="E8" t="s">
        <v>16</v>
      </c>
    </row>
    <row r="9" spans="1:5">
      <c r="B9">
        <f>1/3</f>
        <v>0.33333333333333331</v>
      </c>
      <c r="C9">
        <v>9</v>
      </c>
      <c r="D9">
        <f>C9*D3</f>
        <v>57.758919310431111</v>
      </c>
      <c r="E9">
        <f>B9*D9</f>
        <v>19.252973103477036</v>
      </c>
    </row>
    <row r="10" spans="1:5">
      <c r="B10">
        <f>B9</f>
        <v>0.33333333333333331</v>
      </c>
      <c r="C10">
        <v>5</v>
      </c>
      <c r="D10">
        <f>C10*D3</f>
        <v>32.088288505795063</v>
      </c>
      <c r="E10">
        <f t="shared" ref="E10:E11" si="0">B10*D10</f>
        <v>10.696096168598354</v>
      </c>
    </row>
    <row r="11" spans="1:5">
      <c r="B11">
        <f>B10</f>
        <v>0.33333333333333331</v>
      </c>
      <c r="C11">
        <v>1</v>
      </c>
      <c r="D11">
        <f>C11*D3</f>
        <v>6.4176577011590119</v>
      </c>
      <c r="E11">
        <f t="shared" si="0"/>
        <v>2.1392192337196705</v>
      </c>
    </row>
    <row r="13" spans="1:5">
      <c r="D13" t="s">
        <v>17</v>
      </c>
      <c r="E13">
        <f>SUM(E9:E11)</f>
        <v>32.088288505795063</v>
      </c>
    </row>
    <row r="14" spans="1:5">
      <c r="A14" t="s">
        <v>15</v>
      </c>
      <c r="B14">
        <v>35</v>
      </c>
    </row>
    <row r="16" spans="1:5">
      <c r="A16" t="s">
        <v>18</v>
      </c>
      <c r="B16">
        <f>E13-B14</f>
        <v>-2.9117114942049369</v>
      </c>
    </row>
    <row r="18" spans="1:8">
      <c r="A18" t="s">
        <v>30</v>
      </c>
    </row>
    <row r="19" spans="1:8">
      <c r="A19" t="s">
        <v>31</v>
      </c>
      <c r="E19" t="s">
        <v>32</v>
      </c>
      <c r="F19">
        <f>B9*C9+B10*C10+B11*C11</f>
        <v>4.9999999999999991</v>
      </c>
    </row>
    <row r="20" spans="1:8">
      <c r="E20" t="s">
        <v>33</v>
      </c>
      <c r="F20">
        <f>F19*D3</f>
        <v>32.088288505795056</v>
      </c>
    </row>
    <row r="21" spans="1:8">
      <c r="E21" t="s">
        <v>34</v>
      </c>
      <c r="F21">
        <f>F20-B14</f>
        <v>-2.911711494204944</v>
      </c>
    </row>
    <row r="22" spans="1:8">
      <c r="A22" t="s">
        <v>35</v>
      </c>
    </row>
    <row r="24" spans="1:8">
      <c r="A24" t="s">
        <v>36</v>
      </c>
    </row>
    <row r="25" spans="1:8">
      <c r="A25" t="s">
        <v>19</v>
      </c>
    </row>
    <row r="26" spans="1:8">
      <c r="B26" t="s">
        <v>20</v>
      </c>
      <c r="D26">
        <v>5</v>
      </c>
    </row>
    <row r="27" spans="1:8">
      <c r="E27" t="s">
        <v>26</v>
      </c>
    </row>
    <row r="28" spans="1:8">
      <c r="D28" t="s">
        <v>22</v>
      </c>
      <c r="E28" t="s">
        <v>24</v>
      </c>
    </row>
    <row r="29" spans="1:8">
      <c r="B29" t="s">
        <v>12</v>
      </c>
      <c r="C29" t="s">
        <v>21</v>
      </c>
      <c r="D29" t="s">
        <v>23</v>
      </c>
      <c r="E29" t="s">
        <v>25</v>
      </c>
      <c r="F29" t="s">
        <v>27</v>
      </c>
    </row>
    <row r="30" spans="1:8">
      <c r="B30">
        <f>1/3</f>
        <v>0.33333333333333331</v>
      </c>
      <c r="C30">
        <v>9</v>
      </c>
      <c r="D30">
        <f>C30*D4</f>
        <v>53.9572220483699</v>
      </c>
      <c r="E30">
        <f>MAX(D30,26)</f>
        <v>53.9572220483699</v>
      </c>
      <c r="F30">
        <f>B30*(E30+C30)/(1+$B$1)</f>
        <v>19.252973103477032</v>
      </c>
      <c r="H30">
        <f>D30/(1+B1)</f>
        <v>49.502038576486143</v>
      </c>
    </row>
    <row r="31" spans="1:8">
      <c r="B31">
        <f>B30</f>
        <v>0.33333333333333331</v>
      </c>
      <c r="C31">
        <v>5</v>
      </c>
      <c r="D31">
        <f>C31*D4</f>
        <v>29.976234471316609</v>
      </c>
      <c r="E31">
        <f>MAX(D31,26)</f>
        <v>29.976234471316609</v>
      </c>
      <c r="F31">
        <f t="shared" ref="F31:F32" si="1">B31*(E31+C31)/(1+$B$1)</f>
        <v>10.69609616859835</v>
      </c>
    </row>
    <row r="32" spans="1:8">
      <c r="B32">
        <f>B31</f>
        <v>0.33333333333333331</v>
      </c>
      <c r="C32">
        <v>1</v>
      </c>
      <c r="D32">
        <f>C32*D4</f>
        <v>5.9952468942633219</v>
      </c>
      <c r="E32">
        <f>MAX(D32,26)</f>
        <v>26</v>
      </c>
      <c r="F32">
        <f t="shared" si="1"/>
        <v>8.2568807339449535</v>
      </c>
    </row>
    <row r="34" spans="1:6">
      <c r="F34">
        <f>SUM(F30:F32)</f>
        <v>38.205950006020338</v>
      </c>
    </row>
    <row r="36" spans="1:6">
      <c r="A36" t="s">
        <v>18</v>
      </c>
      <c r="B36">
        <f>F34-B14-D26</f>
        <v>-1.7940499939796624</v>
      </c>
    </row>
    <row r="38" spans="1:6">
      <c r="A38" t="s">
        <v>0</v>
      </c>
    </row>
    <row r="39" spans="1:6">
      <c r="A39" t="s">
        <v>1</v>
      </c>
    </row>
    <row r="40" spans="1:6">
      <c r="A40" t="s">
        <v>2</v>
      </c>
    </row>
    <row r="41" spans="1:6">
      <c r="A41" t="s">
        <v>3</v>
      </c>
    </row>
    <row r="44" spans="1:6">
      <c r="A44" t="s">
        <v>28</v>
      </c>
    </row>
    <row r="46" spans="1:6">
      <c r="A46" t="s">
        <v>29</v>
      </c>
    </row>
    <row r="47" spans="1:6">
      <c r="B47" t="s">
        <v>20</v>
      </c>
      <c r="D47">
        <v>5</v>
      </c>
    </row>
    <row r="48" spans="1:6">
      <c r="E48" t="s">
        <v>26</v>
      </c>
    </row>
    <row r="49" spans="1:6">
      <c r="D49" t="s">
        <v>22</v>
      </c>
      <c r="E49" t="s">
        <v>24</v>
      </c>
    </row>
    <row r="50" spans="1:6">
      <c r="B50" t="s">
        <v>12</v>
      </c>
      <c r="C50" t="s">
        <v>21</v>
      </c>
      <c r="D50" t="s">
        <v>23</v>
      </c>
      <c r="E50" t="s">
        <v>25</v>
      </c>
      <c r="F50" t="s">
        <v>27</v>
      </c>
    </row>
    <row r="51" spans="1:6">
      <c r="B51">
        <f>1/3</f>
        <v>0.33333333333333331</v>
      </c>
      <c r="C51">
        <v>13</v>
      </c>
      <c r="D51">
        <f>C51*D4</f>
        <v>77.938209625423184</v>
      </c>
      <c r="E51">
        <f>MAX(D51,26)</f>
        <v>77.938209625423184</v>
      </c>
      <c r="F51">
        <f>B51*(E51+C51)/(1+$B$1)</f>
        <v>27.809850038355712</v>
      </c>
    </row>
    <row r="52" spans="1:6">
      <c r="B52">
        <f>B51</f>
        <v>0.33333333333333331</v>
      </c>
      <c r="C52">
        <v>5</v>
      </c>
      <c r="D52">
        <f>C52*D4</f>
        <v>29.976234471316609</v>
      </c>
      <c r="E52">
        <f>MAX(D52,26)</f>
        <v>29.976234471316609</v>
      </c>
      <c r="F52">
        <f t="shared" ref="F52:F53" si="2">B52*(E52+C52)/(1+$B$1)</f>
        <v>10.69609616859835</v>
      </c>
    </row>
    <row r="53" spans="1:6">
      <c r="B53">
        <f>B52</f>
        <v>0.33333333333333331</v>
      </c>
      <c r="C53">
        <v>-3</v>
      </c>
      <c r="D53">
        <f>C53*D4</f>
        <v>-17.985740682789967</v>
      </c>
      <c r="E53">
        <f>MAX(D53,26)</f>
        <v>26</v>
      </c>
      <c r="F53">
        <f t="shared" si="2"/>
        <v>7.0336391437308858</v>
      </c>
    </row>
    <row r="55" spans="1:6">
      <c r="F55">
        <f>SUM(F51:F53)</f>
        <v>45.539585350684952</v>
      </c>
    </row>
    <row r="57" spans="1:6">
      <c r="A57" t="s">
        <v>18</v>
      </c>
      <c r="B57" s="1">
        <f>F55-B14-D26</f>
        <v>5.5395853506849519</v>
      </c>
    </row>
    <row r="59" spans="1:6">
      <c r="A59" t="s">
        <v>4</v>
      </c>
    </row>
    <row r="60" spans="1:6">
      <c r="A60" t="s">
        <v>5</v>
      </c>
    </row>
    <row r="62" spans="1:6">
      <c r="A62" t="s">
        <v>6</v>
      </c>
    </row>
    <row r="63" spans="1:6">
      <c r="A63" t="s">
        <v>7</v>
      </c>
    </row>
  </sheetData>
  <sheetCalcPr fullCalcOnLoad="1"/>
  <phoneticPr fontId="3" type="noConversion"/>
  <pageMargins left="0.75" right="0.75" top="1" bottom="1" header="0.5" footer="0.5"/>
  <extLst>
    <ext xmlns:mx="http://schemas.microsoft.com/office/mac/excel/2008/main" uri="http://schemas.microsoft.com/office/mac/excel/2008/main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University of Arizona</Company>
  <LinksUpToDate>false</LinksUpToDate>
  <SharedDoc>false</SharedDoc>
  <HyperlinksChanged>false</HyperlinksChanged>
  <AppVersion>12.0256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Chris Lamoureux</dc:creator>
  <cp:lastModifiedBy>Chris Lamoureux</cp:lastModifiedBy>
  <dcterms:created xsi:type="dcterms:W3CDTF">2019-02-16T18:29:07Z</dcterms:created>
  <dcterms:modified xsi:type="dcterms:W3CDTF">2019-02-21T01:11:05Z</dcterms:modified>
</cp:coreProperties>
</file>