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lamlap/classes/510/2020/510B/quizzes/"/>
    </mc:Choice>
  </mc:AlternateContent>
  <xr:revisionPtr revIDLastSave="0" documentId="13_ncr:1_{6C5FD2DD-7807-DB49-AFE3-1EA69E001D20}" xr6:coauthVersionLast="45" xr6:coauthVersionMax="45" xr10:uidLastSave="{00000000-0000-0000-0000-000000000000}"/>
  <bookViews>
    <workbookView xWindow="4940" yWindow="2100" windowWidth="28040" windowHeight="17440" xr2:uid="{656748C0-E6CA-B64B-BB07-F6254EA94C9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40" i="1" l="1"/>
  <c r="G38" i="1"/>
  <c r="I38" i="1" s="1"/>
  <c r="E40" i="1"/>
  <c r="E39" i="1"/>
  <c r="E38" i="1"/>
  <c r="D31" i="1"/>
  <c r="F31" i="1" s="1"/>
  <c r="D30" i="1"/>
  <c r="F30" i="1" s="1"/>
  <c r="D29" i="1"/>
  <c r="F29" i="1" s="1"/>
  <c r="F18" i="1"/>
  <c r="H18" i="1" s="1"/>
  <c r="D20" i="1"/>
  <c r="D19" i="1"/>
  <c r="D18" i="1"/>
  <c r="I7" i="1"/>
  <c r="I8" i="1" s="1"/>
  <c r="J6" i="1" s="1"/>
  <c r="F9" i="1"/>
  <c r="F10" i="1"/>
  <c r="D10" i="1"/>
  <c r="D9" i="1"/>
  <c r="D8" i="1"/>
  <c r="F8" i="1" s="1"/>
  <c r="O6" i="1" l="1"/>
  <c r="I39" i="1"/>
  <c r="I18" i="1"/>
  <c r="F12" i="1"/>
  <c r="G13" i="1" s="1"/>
  <c r="G14" i="1" s="1"/>
  <c r="H20" i="1"/>
  <c r="H19" i="1"/>
  <c r="I19" i="1" s="1"/>
  <c r="I22" i="1" s="1"/>
  <c r="K23" i="1" s="1"/>
  <c r="J39" i="1"/>
  <c r="I20" i="1"/>
  <c r="I40" i="1"/>
  <c r="J40" i="1"/>
  <c r="J38" i="1"/>
  <c r="F33" i="1"/>
  <c r="G34" i="1" s="1"/>
  <c r="G35" i="1" s="1"/>
  <c r="J42" i="1" l="1"/>
  <c r="L43" i="1" s="1"/>
</calcChain>
</file>

<file path=xl/sharedStrings.xml><?xml version="1.0" encoding="utf-8"?>
<sst xmlns="http://schemas.openxmlformats.org/spreadsheetml/2006/main" count="64" uniqueCount="38">
  <si>
    <t>Base case -- no options:</t>
  </si>
  <si>
    <t>Annual cash outflow is not state dependent</t>
  </si>
  <si>
    <t>years</t>
  </si>
  <si>
    <t>Inflows:</t>
  </si>
  <si>
    <t>State 1</t>
  </si>
  <si>
    <t>State</t>
  </si>
  <si>
    <t>Probability</t>
  </si>
  <si>
    <t>Cash Inflow</t>
  </si>
  <si>
    <t>State 2</t>
  </si>
  <si>
    <t>State 3</t>
  </si>
  <si>
    <t>Pr * CF</t>
  </si>
  <si>
    <t>Expected annual inflow:</t>
  </si>
  <si>
    <t>Expected annual net cash flow:</t>
  </si>
  <si>
    <t>15 year AF</t>
  </si>
  <si>
    <t>ke</t>
  </si>
  <si>
    <t>NPV:</t>
  </si>
  <si>
    <t xml:space="preserve">  undertaking the project would add value to SP by this amount in net expected present value terms.</t>
  </si>
  <si>
    <t>Termination option at Year 1:</t>
  </si>
  <si>
    <t xml:space="preserve">  Year 1:</t>
  </si>
  <si>
    <t>PV:</t>
  </si>
  <si>
    <t>Pr * PV</t>
  </si>
  <si>
    <t>So to SP the value of the termination option is:</t>
  </si>
  <si>
    <t xml:space="preserve">  If we realize we are in this state after 1 year, we exercise the lease termination option and cut our losses.</t>
  </si>
  <si>
    <t xml:space="preserve">  If we realize we are in this state after 1 year, we do not exercise the lease termination option continue with the project.</t>
  </si>
  <si>
    <t xml:space="preserve">   </t>
  </si>
  <si>
    <t>Increase Volatility of outcomes:</t>
  </si>
  <si>
    <t xml:space="preserve">  Note that this is exactly the same as the original case as this ``mean preserving spread'' does not change the expected cash flows of the project.</t>
  </si>
  <si>
    <t>With increased volatility the expected value of the project is unchanged.</t>
  </si>
  <si>
    <t xml:space="preserve">  However, the option to exit in the bad state is more valuable when the bad state gets even worse and the best state even better, as we can take advantage of the latter,</t>
  </si>
  <si>
    <t xml:space="preserve">      without the losses from the former.</t>
  </si>
  <si>
    <t>(PV of cash outflow:</t>
  </si>
  <si>
    <t>In the base case, we do not adapt to future events, so the expected value of future cash flows--across all states of nature-- is all the matters.  Provided we are properly accounting for risk in our discount factor.</t>
  </si>
  <si>
    <t>This question asks for the value of the termination option that allows us to get out of our lease in 1 year.  If we have this option then we are no longer forced to continue to operate with negative cash flows should we learn that we are in the bad state of nature.</t>
  </si>
  <si>
    <t xml:space="preserve">  This is the value of the project with the termination option.</t>
  </si>
  <si>
    <t>So this is the maximium we would be willing to pay the property owner for the termination option.</t>
  </si>
  <si>
    <t>This highlights a general result in option valuation.  Since an option lets you ``chop off'' part of the distribution of future cash flows, its value is increasing in the volatility of the underlying asset.</t>
  </si>
  <si>
    <r>
      <t>This year Quiz 6 is very similar to Quiz 5.  This is because I was not convinced that the class had a sufficient understanding of how to value the termination option in Quiz 5</t>
    </r>
    <r>
      <rPr>
        <i/>
        <sz val="12"/>
        <color theme="1"/>
        <rFont val="Calibri"/>
        <family val="2"/>
        <scheme val="minor"/>
      </rPr>
      <t>.</t>
    </r>
  </si>
  <si>
    <t xml:space="preserve">   And we spent all day in our Thursday class working through Quiz 5 together.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</si>
</sst>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3">
    <font>
      <sz val="12"/>
      <color theme="1"/>
      <name val="Calibri"/>
      <family val="2"/>
      <scheme val="minor"/>
    </font>
    <font>
      <b/>
      <sz val="12"/>
      <color theme="1"/>
      <name val="Calibri"/>
      <family val="2"/>
      <scheme val="minor"/>
    </font>
    <font>
      <i/>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164" fontId="1" fillId="0" borderId="0" xfId="0" applyNumberFormat="1" applyFont="1"/>
    <xf numFmtId="3" fontId="0" fillId="0" borderId="0" xfId="0" applyNumberFormat="1"/>
    <xf numFmtId="164" fontId="0"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77C17-61CD-1F44-8F8B-D4212DC51048}">
  <dimension ref="A2:O48"/>
  <sheetViews>
    <sheetView tabSelected="1" workbookViewId="0">
      <selection activeCell="A4" sqref="A4"/>
    </sheetView>
  </sheetViews>
  <sheetFormatPr baseColWidth="10" defaultRowHeight="16"/>
  <sheetData>
    <row r="2" spans="1:15">
      <c r="A2" t="s">
        <v>36</v>
      </c>
    </row>
    <row r="3" spans="1:15">
      <c r="A3" t="s">
        <v>37</v>
      </c>
    </row>
    <row r="5" spans="1:15">
      <c r="A5" t="s">
        <v>0</v>
      </c>
      <c r="I5" t="s">
        <v>14</v>
      </c>
      <c r="J5">
        <v>0.09</v>
      </c>
    </row>
    <row r="6" spans="1:15">
      <c r="B6" t="s">
        <v>1</v>
      </c>
      <c r="F6">
        <v>2600000</v>
      </c>
      <c r="G6">
        <v>15</v>
      </c>
      <c r="H6" t="s">
        <v>2</v>
      </c>
      <c r="I6" t="s">
        <v>13</v>
      </c>
      <c r="J6" s="1">
        <f>I7-I8</f>
        <v>8.0606884298542472</v>
      </c>
      <c r="M6" t="s">
        <v>30</v>
      </c>
      <c r="O6">
        <f>-F6*J6</f>
        <v>-20957789.917621043</v>
      </c>
    </row>
    <row r="7" spans="1:15">
      <c r="B7" t="s">
        <v>3</v>
      </c>
      <c r="C7" t="s">
        <v>5</v>
      </c>
      <c r="D7" t="s">
        <v>6</v>
      </c>
      <c r="E7" t="s">
        <v>7</v>
      </c>
      <c r="F7" t="s">
        <v>10</v>
      </c>
      <c r="I7">
        <f>1/J5</f>
        <v>11.111111111111111</v>
      </c>
    </row>
    <row r="8" spans="1:15">
      <c r="C8" t="s">
        <v>4</v>
      </c>
      <c r="D8">
        <f>1/3</f>
        <v>0.33333333333333331</v>
      </c>
      <c r="E8">
        <v>1800000</v>
      </c>
      <c r="F8">
        <f>D8*E8</f>
        <v>600000</v>
      </c>
      <c r="I8">
        <f>I7/(1+J5)^G6</f>
        <v>3.050422681256864</v>
      </c>
    </row>
    <row r="9" spans="1:15">
      <c r="C9" t="s">
        <v>8</v>
      </c>
      <c r="D9">
        <f>1/3</f>
        <v>0.33333333333333331</v>
      </c>
      <c r="E9">
        <v>2800000</v>
      </c>
      <c r="F9">
        <f t="shared" ref="F9:F10" si="0">D9*E9</f>
        <v>933333.33333333326</v>
      </c>
    </row>
    <row r="10" spans="1:15">
      <c r="C10" t="s">
        <v>9</v>
      </c>
      <c r="D10">
        <f>1/3</f>
        <v>0.33333333333333331</v>
      </c>
      <c r="E10">
        <v>3800000</v>
      </c>
      <c r="F10">
        <f t="shared" si="0"/>
        <v>1266666.6666666665</v>
      </c>
    </row>
    <row r="12" spans="1:15">
      <c r="D12" t="s">
        <v>11</v>
      </c>
      <c r="F12">
        <f>SUM(F8:F10)</f>
        <v>2800000</v>
      </c>
    </row>
    <row r="13" spans="1:15">
      <c r="D13" t="s">
        <v>12</v>
      </c>
      <c r="G13" s="3">
        <f>F12-F6</f>
        <v>200000</v>
      </c>
    </row>
    <row r="14" spans="1:15">
      <c r="D14" t="s">
        <v>15</v>
      </c>
      <c r="G14" s="2">
        <f>G13*J6</f>
        <v>1612137.6859708494</v>
      </c>
      <c r="H14" t="s">
        <v>16</v>
      </c>
    </row>
    <row r="15" spans="1:15">
      <c r="D15" t="s">
        <v>31</v>
      </c>
    </row>
    <row r="17" spans="1:11">
      <c r="A17" t="s">
        <v>17</v>
      </c>
      <c r="I17" t="s">
        <v>20</v>
      </c>
    </row>
    <row r="18" spans="1:11">
      <c r="C18" t="s">
        <v>4</v>
      </c>
      <c r="D18">
        <f>1/3</f>
        <v>0.33333333333333331</v>
      </c>
      <c r="E18" t="s">
        <v>18</v>
      </c>
      <c r="F18" s="3">
        <f>E8-F6</f>
        <v>-800000</v>
      </c>
      <c r="G18" t="s">
        <v>19</v>
      </c>
      <c r="H18" s="3">
        <f>F18/(1+J5)</f>
        <v>-733944.95412844035</v>
      </c>
      <c r="I18">
        <f>D18*H18</f>
        <v>-244648.31804281345</v>
      </c>
      <c r="J18" t="s">
        <v>22</v>
      </c>
    </row>
    <row r="19" spans="1:11">
      <c r="C19" t="s">
        <v>8</v>
      </c>
      <c r="D19">
        <f>1/3</f>
        <v>0.33333333333333331</v>
      </c>
      <c r="E19">
        <v>2800000</v>
      </c>
      <c r="G19" s="3" t="s">
        <v>19</v>
      </c>
      <c r="H19">
        <f>(E19-F6)*J6</f>
        <v>1612137.6859708494</v>
      </c>
      <c r="I19">
        <f t="shared" ref="I19:I20" si="1">D19*H19</f>
        <v>537379.22865694971</v>
      </c>
      <c r="J19" t="s">
        <v>23</v>
      </c>
    </row>
    <row r="20" spans="1:11">
      <c r="C20" t="s">
        <v>9</v>
      </c>
      <c r="D20">
        <f>1/3</f>
        <v>0.33333333333333331</v>
      </c>
      <c r="E20">
        <v>3800000</v>
      </c>
      <c r="H20">
        <f>(E20-F6)*J6</f>
        <v>9672826.1158250961</v>
      </c>
      <c r="I20">
        <f t="shared" si="1"/>
        <v>3224275.3719416987</v>
      </c>
      <c r="J20" t="s">
        <v>24</v>
      </c>
    </row>
    <row r="22" spans="1:11">
      <c r="I22" s="2">
        <f>SUM(I18:I20)</f>
        <v>3517006.2825558349</v>
      </c>
      <c r="J22" t="s">
        <v>33</v>
      </c>
    </row>
    <row r="23" spans="1:11">
      <c r="G23" t="s">
        <v>21</v>
      </c>
      <c r="I23" s="2"/>
      <c r="K23" s="2">
        <f>I22-G14</f>
        <v>1904868.5965849855</v>
      </c>
    </row>
    <row r="24" spans="1:11">
      <c r="C24" t="s">
        <v>32</v>
      </c>
    </row>
    <row r="25" spans="1:11">
      <c r="C25" t="s">
        <v>34</v>
      </c>
    </row>
    <row r="27" spans="1:11">
      <c r="A27" s="1" t="s">
        <v>25</v>
      </c>
    </row>
    <row r="28" spans="1:11">
      <c r="C28" t="s">
        <v>5</v>
      </c>
      <c r="D28" t="s">
        <v>6</v>
      </c>
      <c r="E28" t="s">
        <v>7</v>
      </c>
      <c r="F28" t="s">
        <v>10</v>
      </c>
    </row>
    <row r="29" spans="1:11">
      <c r="C29" t="s">
        <v>4</v>
      </c>
      <c r="D29">
        <f>1/3</f>
        <v>0.33333333333333331</v>
      </c>
      <c r="E29">
        <v>800000</v>
      </c>
      <c r="F29">
        <f>D29*E29</f>
        <v>266666.66666666663</v>
      </c>
    </row>
    <row r="30" spans="1:11">
      <c r="C30" t="s">
        <v>8</v>
      </c>
      <c r="D30">
        <f>1/3</f>
        <v>0.33333333333333331</v>
      </c>
      <c r="E30">
        <v>2800000</v>
      </c>
      <c r="F30">
        <f t="shared" ref="F30:F31" si="2">D30*E30</f>
        <v>933333.33333333326</v>
      </c>
    </row>
    <row r="31" spans="1:11">
      <c r="C31" t="s">
        <v>9</v>
      </c>
      <c r="D31">
        <f>1/3</f>
        <v>0.33333333333333331</v>
      </c>
      <c r="E31">
        <v>4800000</v>
      </c>
      <c r="F31">
        <f t="shared" si="2"/>
        <v>1600000</v>
      </c>
    </row>
    <row r="33" spans="2:12">
      <c r="D33" t="s">
        <v>11</v>
      </c>
      <c r="F33">
        <f>SUM(F29:F31)</f>
        <v>2800000</v>
      </c>
    </row>
    <row r="34" spans="2:12">
      <c r="D34" t="s">
        <v>12</v>
      </c>
      <c r="G34" s="3">
        <f>F33-F6</f>
        <v>200000</v>
      </c>
    </row>
    <row r="35" spans="2:12">
      <c r="D35" t="s">
        <v>15</v>
      </c>
      <c r="G35" s="2">
        <f>G34*J6</f>
        <v>1612137.6859708494</v>
      </c>
      <c r="H35" t="s">
        <v>26</v>
      </c>
    </row>
    <row r="37" spans="2:12">
      <c r="B37" t="s">
        <v>17</v>
      </c>
      <c r="J37" t="s">
        <v>20</v>
      </c>
    </row>
    <row r="38" spans="2:12">
      <c r="D38" t="s">
        <v>4</v>
      </c>
      <c r="E38">
        <f>1/3</f>
        <v>0.33333333333333331</v>
      </c>
      <c r="F38" t="s">
        <v>18</v>
      </c>
      <c r="G38" s="3">
        <f>E29-F6</f>
        <v>-1800000</v>
      </c>
      <c r="H38" t="s">
        <v>19</v>
      </c>
      <c r="I38" s="3">
        <f>G38/(1+J5)</f>
        <v>-1651376.1467889906</v>
      </c>
      <c r="J38">
        <f>E38*I38</f>
        <v>-550458.71559633012</v>
      </c>
      <c r="K38" t="s">
        <v>22</v>
      </c>
    </row>
    <row r="39" spans="2:12">
      <c r="D39" t="s">
        <v>8</v>
      </c>
      <c r="E39">
        <f>1/3</f>
        <v>0.33333333333333331</v>
      </c>
      <c r="F39">
        <v>2800000</v>
      </c>
      <c r="H39" s="3" t="s">
        <v>19</v>
      </c>
      <c r="I39">
        <f>(F39-F6)*J6</f>
        <v>1612137.6859708494</v>
      </c>
      <c r="J39">
        <f t="shared" ref="J39:J40" si="3">E39*I39</f>
        <v>537379.22865694971</v>
      </c>
      <c r="K39" t="s">
        <v>23</v>
      </c>
    </row>
    <row r="40" spans="2:12">
      <c r="D40" t="s">
        <v>9</v>
      </c>
      <c r="E40">
        <f>1/3</f>
        <v>0.33333333333333331</v>
      </c>
      <c r="F40">
        <f>E31</f>
        <v>4800000</v>
      </c>
      <c r="I40">
        <f>(F40-F6)*J6</f>
        <v>17733514.545679342</v>
      </c>
      <c r="J40">
        <f t="shared" si="3"/>
        <v>5911171.515226447</v>
      </c>
      <c r="K40" t="s">
        <v>24</v>
      </c>
    </row>
    <row r="42" spans="2:12">
      <c r="J42" s="4">
        <f>SUM(J38:J40)</f>
        <v>5898092.0282870661</v>
      </c>
    </row>
    <row r="43" spans="2:12">
      <c r="H43" t="s">
        <v>21</v>
      </c>
      <c r="J43" s="2"/>
      <c r="L43" s="2">
        <f>J42-G35</f>
        <v>4285954.3423162168</v>
      </c>
    </row>
    <row r="45" spans="2:12">
      <c r="H45" t="s">
        <v>27</v>
      </c>
    </row>
    <row r="46" spans="2:12">
      <c r="H46" t="s">
        <v>28</v>
      </c>
    </row>
    <row r="47" spans="2:12">
      <c r="H47" t="s">
        <v>29</v>
      </c>
    </row>
    <row r="48" spans="2:12">
      <c r="H48"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2020-03-01T17:25:57Z</dcterms:created>
  <dcterms:modified xsi:type="dcterms:W3CDTF">2020-03-06T17:00:11Z</dcterms:modified>
</cp:coreProperties>
</file>