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0720" yWindow="240" windowWidth="18240" windowHeight="1500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53" i="1"/>
  <c r="F51"/>
  <c r="F49"/>
  <c r="C18"/>
  <c r="C16"/>
  <c r="C14"/>
  <c r="B17"/>
  <c r="B15"/>
  <c r="D55"/>
  <c r="D58"/>
  <c r="D59"/>
  <c r="D61"/>
  <c r="D116"/>
  <c r="A105"/>
  <c r="C113"/>
  <c r="C115"/>
  <c r="D114"/>
  <c r="D112"/>
  <c r="B106"/>
  <c r="J108"/>
  <c r="D68"/>
  <c r="E72"/>
  <c r="E73"/>
  <c r="B81"/>
  <c r="G100"/>
  <c r="C84"/>
  <c r="C82"/>
  <c r="D70"/>
  <c r="E75"/>
  <c r="E76"/>
  <c r="B83"/>
  <c r="A82"/>
  <c r="C80"/>
  <c r="G59"/>
  <c r="G44"/>
  <c r="D24"/>
  <c r="J24"/>
  <c r="G24"/>
  <c r="D26"/>
  <c r="D27"/>
  <c r="B36"/>
  <c r="C37"/>
  <c r="B34"/>
  <c r="C35"/>
  <c r="C33"/>
  <c r="C21"/>
</calcChain>
</file>

<file path=xl/sharedStrings.xml><?xml version="1.0" encoding="utf-8"?>
<sst xmlns="http://schemas.openxmlformats.org/spreadsheetml/2006/main" count="54" uniqueCount="52">
  <si>
    <t>The problem with Rubinstein's recursion is that we arbitrarily split the probability between the 2 previous nodes evenly (from the middle node).</t>
    <phoneticPr fontId="0" type="noConversion"/>
  </si>
  <si>
    <t>This option tells us that the risk-neutral probability of the up-node after 1 period is:</t>
    <phoneticPr fontId="0" type="noConversion"/>
  </si>
  <si>
    <t xml:space="preserve">So we need </t>
    <phoneticPr fontId="0" type="noConversion"/>
  </si>
  <si>
    <t xml:space="preserve">  from the last middle state</t>
    <phoneticPr fontId="0" type="noConversion"/>
  </si>
  <si>
    <t>And then we assign the remainder of the middle node's probability back to the previous down-node:</t>
    <phoneticPr fontId="0" type="noConversion"/>
  </si>
  <si>
    <t>This tree is consistent with the smile and the term structure of implied volatilities.</t>
    <phoneticPr fontId="0" type="noConversion"/>
  </si>
  <si>
    <t>Probability of up-node after 1 step:</t>
    <phoneticPr fontId="0" type="noConversion"/>
  </si>
  <si>
    <t>Probability of down-node after 1 step:</t>
    <phoneticPr fontId="0" type="noConversion"/>
  </si>
  <si>
    <t>Next we need the transition probabilities :</t>
    <phoneticPr fontId="0" type="noConversion"/>
  </si>
  <si>
    <t>From the up-state:</t>
    <phoneticPr fontId="0" type="noConversion"/>
  </si>
  <si>
    <t>Up:</t>
    <phoneticPr fontId="0" type="noConversion"/>
  </si>
  <si>
    <t>Down:</t>
    <phoneticPr fontId="0" type="noConversion"/>
  </si>
  <si>
    <t>From the down-state:</t>
    <phoneticPr fontId="0" type="noConversion"/>
  </si>
  <si>
    <t>Up:</t>
    <phoneticPr fontId="0" type="noConversion"/>
  </si>
  <si>
    <t>So the stock tree implied by option prices and the smile:</t>
    <phoneticPr fontId="0" type="noConversion"/>
  </si>
  <si>
    <t>This is Rubinstein's model.</t>
    <phoneticPr fontId="0" type="noConversion"/>
  </si>
  <si>
    <t>Note that there is only 1 stochastic variable -- the stock price.</t>
    <phoneticPr fontId="0" type="noConversion"/>
  </si>
  <si>
    <t xml:space="preserve">  --But, the volatility of the price depends on the price.</t>
    <phoneticPr fontId="0" type="noConversion"/>
  </si>
  <si>
    <t>Issues that Jackwerth (1997) fixes:</t>
    <phoneticPr fontId="0" type="noConversion"/>
  </si>
  <si>
    <t>1) Rubinstein only uses one expiration date, so he ignores the term structure of IV.</t>
    <phoneticPr fontId="0" type="noConversion"/>
  </si>
  <si>
    <t>2) Rubinstein assumes path independence (how we solved for the intermediate node probabilities).</t>
    <phoneticPr fontId="0" type="noConversion"/>
  </si>
  <si>
    <t xml:space="preserve">To see Jackwerth's extension, consider that we observe a 1-period option with a strike of </t>
    <phoneticPr fontId="0" type="noConversion"/>
  </si>
  <si>
    <t xml:space="preserve">  selling for:</t>
    <phoneticPr fontId="0" type="noConversion"/>
  </si>
  <si>
    <t>First verify that this market price is not consistent with our tree:</t>
    <phoneticPr fontId="0" type="noConversion"/>
  </si>
  <si>
    <t>Implied Trees:</t>
    <phoneticPr fontId="0" type="noConversion"/>
  </si>
  <si>
    <t>Base tree:</t>
    <phoneticPr fontId="0" type="noConversion"/>
  </si>
  <si>
    <t>S(0)</t>
    <phoneticPr fontId="0" type="noConversion"/>
  </si>
  <si>
    <t>sigma</t>
    <phoneticPr fontId="0" type="noConversion"/>
  </si>
  <si>
    <t>r</t>
    <phoneticPr fontId="0" type="noConversion"/>
  </si>
  <si>
    <t>delta-t</t>
    <phoneticPr fontId="0" type="noConversion"/>
  </si>
  <si>
    <t>Stock Tree:</t>
    <phoneticPr fontId="0" type="noConversion"/>
  </si>
  <si>
    <t>In the ERNW:</t>
    <phoneticPr fontId="0" type="noConversion"/>
  </si>
  <si>
    <t>Probability of up move:</t>
    <phoneticPr fontId="0" type="noConversion"/>
  </si>
  <si>
    <t>down:</t>
    <phoneticPr fontId="0" type="noConversion"/>
  </si>
  <si>
    <t>So the expected return on the stock:</t>
    <phoneticPr fontId="0" type="noConversion"/>
  </si>
  <si>
    <t>=</t>
    <phoneticPr fontId="0" type="noConversion"/>
  </si>
  <si>
    <t>p*</t>
    <phoneticPr fontId="0" type="noConversion"/>
  </si>
  <si>
    <t>'+</t>
    <phoneticPr fontId="0" type="noConversion"/>
  </si>
  <si>
    <t>(1-p*)</t>
    <phoneticPr fontId="0" type="noConversion"/>
  </si>
  <si>
    <t>1-p*</t>
    <phoneticPr fontId="0" type="noConversion"/>
  </si>
  <si>
    <t>ERN Probabilities:</t>
    <phoneticPr fontId="0" type="noConversion"/>
  </si>
  <si>
    <t>Volatility Smile:</t>
    <phoneticPr fontId="0" type="noConversion"/>
  </si>
  <si>
    <t>For every 10% increase in a call's moneyness, volatility increases by a factor of 1.1</t>
    <phoneticPr fontId="0" type="noConversion"/>
  </si>
  <si>
    <t xml:space="preserve">So, for example, a 2-year call with strike price of </t>
    <phoneticPr fontId="0" type="noConversion"/>
  </si>
  <si>
    <t xml:space="preserve">  has an IV of </t>
    <phoneticPr fontId="0" type="noConversion"/>
  </si>
  <si>
    <t>and price:</t>
    <phoneticPr fontId="0" type="noConversion"/>
  </si>
  <si>
    <t>The implied tree must price all 3 assets:</t>
    <phoneticPr fontId="0" type="noConversion"/>
  </si>
  <si>
    <t>Start with the option.  Its payoff in the 3 terminal states are:</t>
    <phoneticPr fontId="0" type="noConversion"/>
  </si>
  <si>
    <t>So the probability of the top state is:</t>
    <phoneticPr fontId="0" type="noConversion"/>
  </si>
  <si>
    <t>Middle State:</t>
    <phoneticPr fontId="0" type="noConversion"/>
  </si>
  <si>
    <t>Bottom State:</t>
    <phoneticPr fontId="0" type="noConversion"/>
  </si>
  <si>
    <t>Now recursively solve back through the tree</t>
    <phoneticPr fontId="0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</si>
</sst>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3">
    <font>
      <sz val="10"/>
      <name val="Verdana"/>
    </font>
    <font>
      <sz val="8"/>
      <name val="Verdana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2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118"/>
  <sheetViews>
    <sheetView tabSelected="1" topLeftCell="A54" workbookViewId="0">
      <selection activeCell="F54" sqref="F54"/>
    </sheetView>
  </sheetViews>
  <sheetFormatPr baseColWidth="10" defaultRowHeight="13"/>
  <sheetData>
    <row r="1" spans="1:3">
      <c r="A1" t="s">
        <v>24</v>
      </c>
    </row>
    <row r="5" spans="1:3">
      <c r="A5" t="s">
        <v>25</v>
      </c>
    </row>
    <row r="6" spans="1:3">
      <c r="A6" t="s">
        <v>26</v>
      </c>
      <c r="B6">
        <v>1</v>
      </c>
    </row>
    <row r="7" spans="1:3">
      <c r="A7" t="s">
        <v>27</v>
      </c>
      <c r="B7">
        <v>0.2</v>
      </c>
    </row>
    <row r="8" spans="1:3">
      <c r="A8" t="s">
        <v>28</v>
      </c>
      <c r="B8">
        <v>0.1</v>
      </c>
    </row>
    <row r="9" spans="1:3">
      <c r="A9" t="s">
        <v>29</v>
      </c>
      <c r="B9">
        <v>1</v>
      </c>
    </row>
    <row r="11" spans="1:3">
      <c r="A11" t="s">
        <v>30</v>
      </c>
    </row>
    <row r="14" spans="1:3">
      <c r="C14">
        <f>B15*EXP($B$7*SQRT($B$9))</f>
        <v>1.4918246976412703</v>
      </c>
    </row>
    <row r="15" spans="1:3">
      <c r="B15">
        <f>A16*EXP($B$7*SQRT($B$9))</f>
        <v>1.2214027581601699</v>
      </c>
    </row>
    <row r="16" spans="1:3">
      <c r="A16">
        <v>1</v>
      </c>
      <c r="C16">
        <f>B15*EXP(-$B$7*SQRT($B$9))</f>
        <v>1</v>
      </c>
    </row>
    <row r="17" spans="1:10">
      <c r="B17">
        <f>A16*EXP(-$B$7*SQRT($B$9))</f>
        <v>0.81873075307798182</v>
      </c>
    </row>
    <row r="18" spans="1:10">
      <c r="C18">
        <f>B17*EXP(-$B$7*SQRT($B$9))</f>
        <v>0.67032004603563922</v>
      </c>
    </row>
    <row r="19" spans="1:10">
      <c r="A19" t="s">
        <v>31</v>
      </c>
    </row>
    <row r="20" spans="1:10">
      <c r="A20" t="s">
        <v>32</v>
      </c>
      <c r="C20">
        <v>0.69850000000000001</v>
      </c>
    </row>
    <row r="21" spans="1:10">
      <c r="B21" t="s">
        <v>33</v>
      </c>
      <c r="C21">
        <f>1-C20</f>
        <v>0.30149999999999999</v>
      </c>
    </row>
    <row r="24" spans="1:10">
      <c r="A24" t="s">
        <v>34</v>
      </c>
      <c r="D24">
        <f>A16*(1+B8)</f>
        <v>1.1000000000000001</v>
      </c>
      <c r="E24" s="1" t="s">
        <v>35</v>
      </c>
      <c r="F24" t="s">
        <v>36</v>
      </c>
      <c r="G24">
        <f>B15</f>
        <v>1.2214027581601699</v>
      </c>
      <c r="H24" s="1" t="s">
        <v>37</v>
      </c>
      <c r="I24" s="1" t="s">
        <v>38</v>
      </c>
      <c r="J24">
        <f>B17</f>
        <v>0.81873075307798182</v>
      </c>
    </row>
    <row r="26" spans="1:10">
      <c r="C26" t="s">
        <v>36</v>
      </c>
      <c r="D26">
        <f>(D24-J24)/(G24-J24)</f>
        <v>0.69850708112824811</v>
      </c>
    </row>
    <row r="27" spans="1:10">
      <c r="C27" s="1" t="s">
        <v>39</v>
      </c>
      <c r="D27">
        <f>1-D26</f>
        <v>0.30149291887175189</v>
      </c>
    </row>
    <row r="31" spans="1:10">
      <c r="A31" t="s">
        <v>40</v>
      </c>
    </row>
    <row r="33" spans="1:11">
      <c r="C33">
        <f>B34*B34</f>
        <v>0.48791214238630498</v>
      </c>
    </row>
    <row r="34" spans="1:11">
      <c r="B34">
        <f>D26</f>
        <v>0.69850708112824811</v>
      </c>
    </row>
    <row r="35" spans="1:11">
      <c r="A35">
        <v>1</v>
      </c>
      <c r="C35">
        <f>B34*B36+B34*B36</f>
        <v>0.42118987748388625</v>
      </c>
    </row>
    <row r="36" spans="1:11">
      <c r="B36">
        <f>D27</f>
        <v>0.30149291887175189</v>
      </c>
    </row>
    <row r="37" spans="1:11">
      <c r="C37">
        <f>B36*B36</f>
        <v>9.0897980129808764E-2</v>
      </c>
    </row>
    <row r="40" spans="1:11">
      <c r="A40" t="s">
        <v>41</v>
      </c>
    </row>
    <row r="42" spans="1:11">
      <c r="A42" t="s">
        <v>42</v>
      </c>
    </row>
    <row r="44" spans="1:11">
      <c r="A44" t="s">
        <v>43</v>
      </c>
      <c r="E44">
        <v>1.1000000000000001</v>
      </c>
      <c r="F44" t="s">
        <v>44</v>
      </c>
      <c r="G44">
        <f>0.2/1.1</f>
        <v>0.18181818181818182</v>
      </c>
      <c r="I44" t="s">
        <v>45</v>
      </c>
      <c r="K44">
        <v>0.1497</v>
      </c>
    </row>
    <row r="47" spans="1:11">
      <c r="A47" t="s">
        <v>46</v>
      </c>
    </row>
    <row r="49" spans="1:7">
      <c r="A49" t="s">
        <v>47</v>
      </c>
      <c r="F49">
        <f>MAX(C14-E$44,0)</f>
        <v>0.39182469764127026</v>
      </c>
    </row>
    <row r="51" spans="1:7">
      <c r="F51">
        <f>MAX(C16-E$44,0)</f>
        <v>0</v>
      </c>
    </row>
    <row r="53" spans="1:7">
      <c r="F53">
        <f>MAX(C18-E$44,0)</f>
        <v>0</v>
      </c>
    </row>
    <row r="55" spans="1:7">
      <c r="A55" t="s">
        <v>48</v>
      </c>
      <c r="D55" s="2">
        <f>K44/(F49/(1+B8)^2)</f>
        <v>0.46229092012427841</v>
      </c>
    </row>
    <row r="58" spans="1:7">
      <c r="B58" t="s">
        <v>49</v>
      </c>
      <c r="D58">
        <f>(A16*(1+B8)^2-C14*D55)-(1-D55)*C18</f>
        <v>0.15990581268721904</v>
      </c>
    </row>
    <row r="59" spans="1:7">
      <c r="D59" s="2">
        <f>D58/(1-C18)</f>
        <v>0.48503347190016066</v>
      </c>
      <c r="F59">
        <v>0.41899999999999998</v>
      </c>
      <c r="G59">
        <f>D59*F59</f>
        <v>0.2032290247261673</v>
      </c>
    </row>
    <row r="61" spans="1:7">
      <c r="B61" t="s">
        <v>50</v>
      </c>
      <c r="D61" s="2">
        <f>1-D55-D59</f>
        <v>5.2675607975560923E-2</v>
      </c>
    </row>
    <row r="64" spans="1:7">
      <c r="A64" t="s">
        <v>51</v>
      </c>
    </row>
    <row r="68" spans="1:5">
      <c r="A68" t="s">
        <v>6</v>
      </c>
      <c r="D68">
        <f>D55+0.5*D59</f>
        <v>0.7048076560743588</v>
      </c>
    </row>
    <row r="70" spans="1:5">
      <c r="A70" t="s">
        <v>7</v>
      </c>
      <c r="D70">
        <f>1-D68</f>
        <v>0.2951923439256412</v>
      </c>
    </row>
    <row r="71" spans="1:5">
      <c r="A71" t="s">
        <v>8</v>
      </c>
    </row>
    <row r="72" spans="1:5">
      <c r="B72" t="s">
        <v>9</v>
      </c>
      <c r="D72" t="s">
        <v>10</v>
      </c>
      <c r="E72">
        <f>D55/D68</f>
        <v>0.65591075258624276</v>
      </c>
    </row>
    <row r="73" spans="1:5">
      <c r="D73" t="s">
        <v>11</v>
      </c>
      <c r="E73">
        <f>D59*0.5/D68</f>
        <v>0.34408924741375718</v>
      </c>
    </row>
    <row r="75" spans="1:5">
      <c r="B75" t="s">
        <v>12</v>
      </c>
      <c r="D75" t="s">
        <v>13</v>
      </c>
      <c r="E75">
        <f>0.5*D59/D70</f>
        <v>0.82155496556906016</v>
      </c>
    </row>
    <row r="76" spans="1:5">
      <c r="D76" t="s">
        <v>11</v>
      </c>
      <c r="E76">
        <f>D61/D70</f>
        <v>0.17844503443093998</v>
      </c>
    </row>
    <row r="78" spans="1:5">
      <c r="A78" t="s">
        <v>14</v>
      </c>
    </row>
    <row r="80" spans="1:5">
      <c r="C80">
        <f>C14</f>
        <v>1.4918246976412703</v>
      </c>
    </row>
    <row r="81" spans="1:3">
      <c r="B81">
        <f>(C14*E72+C16*E73)/(1+B8)</f>
        <v>1.2023573705185335</v>
      </c>
    </row>
    <row r="82" spans="1:3">
      <c r="A82">
        <f>A16</f>
        <v>1</v>
      </c>
      <c r="C82">
        <f>C16</f>
        <v>1</v>
      </c>
    </row>
    <row r="83" spans="1:3">
      <c r="B83">
        <f>(C82*E75+C84*E76)/(1+B8)</f>
        <v>0.8556093175123991</v>
      </c>
    </row>
    <row r="84" spans="1:3">
      <c r="C84">
        <f>C18</f>
        <v>0.67032004603563922</v>
      </c>
    </row>
    <row r="87" spans="1:3">
      <c r="A87" t="s">
        <v>15</v>
      </c>
    </row>
    <row r="89" spans="1:3">
      <c r="A89" t="s">
        <v>16</v>
      </c>
    </row>
    <row r="90" spans="1:3">
      <c r="A90" t="s">
        <v>17</v>
      </c>
    </row>
    <row r="92" spans="1:3">
      <c r="A92" t="s">
        <v>18</v>
      </c>
    </row>
    <row r="94" spans="1:3">
      <c r="A94" t="s">
        <v>19</v>
      </c>
    </row>
    <row r="96" spans="1:3">
      <c r="A96" t="s">
        <v>20</v>
      </c>
    </row>
    <row r="98" spans="1:11">
      <c r="A98" t="s">
        <v>21</v>
      </c>
      <c r="H98">
        <v>1.1000000000000001</v>
      </c>
      <c r="I98" t="s">
        <v>22</v>
      </c>
      <c r="K98">
        <v>7.2400000000000006E-2</v>
      </c>
    </row>
    <row r="100" spans="1:11">
      <c r="A100" t="s">
        <v>23</v>
      </c>
      <c r="G100">
        <f>(D68*(B81-H98))/(1+B8)</f>
        <v>6.5583871270092922E-2</v>
      </c>
    </row>
    <row r="102" spans="1:11">
      <c r="A102" t="s">
        <v>0</v>
      </c>
    </row>
    <row r="104" spans="1:11">
      <c r="A104" t="s">
        <v>1</v>
      </c>
    </row>
    <row r="105" spans="1:11">
      <c r="A105">
        <f>K98/((B15-H98)/(1+B8))</f>
        <v>0.65599827554929957</v>
      </c>
    </row>
    <row r="106" spans="1:11">
      <c r="A106" t="s">
        <v>2</v>
      </c>
      <c r="B106">
        <f>A105-D55</f>
        <v>0.19370735542502115</v>
      </c>
      <c r="C106" t="s">
        <v>3</v>
      </c>
    </row>
    <row r="108" spans="1:11">
      <c r="A108" t="s">
        <v>4</v>
      </c>
      <c r="J108">
        <f>D59-B106</f>
        <v>0.29132611647513951</v>
      </c>
    </row>
    <row r="112" spans="1:11">
      <c r="D112">
        <f>D55</f>
        <v>0.46229092012427841</v>
      </c>
    </row>
    <row r="113" spans="1:4">
      <c r="C113">
        <f>A105</f>
        <v>0.65599827554929957</v>
      </c>
    </row>
    <row r="114" spans="1:4">
      <c r="D114">
        <f>D59</f>
        <v>0.48503347190016066</v>
      </c>
    </row>
    <row r="115" spans="1:4">
      <c r="C115">
        <f>1-C113</f>
        <v>0.34400172445070043</v>
      </c>
    </row>
    <row r="116" spans="1:4">
      <c r="D116">
        <f>D61</f>
        <v>5.2675607975560923E-2</v>
      </c>
    </row>
    <row r="118" spans="1:4">
      <c r="A118" t="s">
        <v>5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2013-01-29T17:48:47Z</dcterms:created>
  <dcterms:modified xsi:type="dcterms:W3CDTF">2013-01-29T17:53:19Z</dcterms:modified>
</cp:coreProperties>
</file>