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3060" windowHeight="14200" tabRatio="500"/>
  </bookViews>
  <sheets>
    <sheet name="Sheet1" sheetId="1" r:id="rId1"/>
  </sheets>
  <definedNames>
    <definedName name="A">Sheet1!$C$24:$D$25</definedName>
    <definedName name="b">Sheet1!$G$24:$G$25</definedName>
    <definedName name="I">Sheet1!$C$28:$D$29</definedName>
    <definedName name="ImA">Sheet1!$C$32:$D$33</definedName>
    <definedName name="ImAI">Sheet1!$C$35:$D$36</definedName>
  </definedName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B52" i="1"/>
  <c r="B48"/>
  <c r="C47"/>
  <c r="B47"/>
  <c r="C45"/>
  <c r="B45"/>
  <c r="C44"/>
  <c r="B44"/>
  <c r="M41"/>
  <c r="M40"/>
  <c r="G40"/>
  <c r="M39"/>
  <c r="G39"/>
  <c r="C40"/>
  <c r="C39" a="1"/>
  <c r="C39"/>
  <c r="D36"/>
  <c r="C36"/>
  <c r="D35"/>
  <c r="C35" a="1"/>
  <c r="C35"/>
  <c r="D33"/>
  <c r="C33"/>
  <c r="D32"/>
  <c r="C32" a="1"/>
  <c r="C32"/>
  <c r="G25"/>
  <c r="D25"/>
  <c r="C25"/>
  <c r="G24"/>
  <c r="D24"/>
  <c r="C24"/>
  <c r="B13"/>
  <c r="L12"/>
  <c r="D11"/>
  <c r="E4"/>
  <c r="E3"/>
</calcChain>
</file>

<file path=xl/sharedStrings.xml><?xml version="1.0" encoding="utf-8"?>
<sst xmlns="http://schemas.openxmlformats.org/spreadsheetml/2006/main" count="49" uniqueCount="49">
  <si>
    <t xml:space="preserve">  (Price is independent of y)</t>
    <phoneticPr fontId="2" type="noConversion"/>
  </si>
  <si>
    <t xml:space="preserve">   And the bond price is stationary</t>
    <phoneticPr fontId="2" type="noConversion"/>
  </si>
  <si>
    <t xml:space="preserve">            that match those in the US data.</t>
    <phoneticPr fontId="2" type="noConversion"/>
  </si>
  <si>
    <t>This corresponds to (17) in the accompanying handout.</t>
    <phoneticPr fontId="2" type="noConversion"/>
  </si>
  <si>
    <t>M-P:  Find combinations of alpha and beta that, in conjunction with the other parameters--which are the primitives of the economy--produce values of the risk-free rate and market return</t>
    <phoneticPr fontId="2" type="noConversion"/>
  </si>
  <si>
    <t>With a 2-state Markov Process for the dividend, we have a system of 2 equations for the price -- 1 equation for each state of nature.  This is a recursive system and it is uniquely identified.</t>
    <phoneticPr fontId="2" type="noConversion"/>
  </si>
  <si>
    <t xml:space="preserve">  We write the system this way with the expressions for A and b:</t>
    <phoneticPr fontId="2" type="noConversion"/>
  </si>
  <si>
    <t>Risk Premium:</t>
    <phoneticPr fontId="2" type="noConversion"/>
  </si>
  <si>
    <t>E(rf)</t>
    <phoneticPr fontId="2" type="noConversion"/>
  </si>
  <si>
    <t>E(r)</t>
    <phoneticPr fontId="2" type="noConversion"/>
  </si>
  <si>
    <t xml:space="preserve">  They allow beta to vary from 0 to 1, and alpha to vary from 0 to 10.</t>
    <phoneticPr fontId="2" type="noConversion"/>
  </si>
  <si>
    <t>Riskfree rate</t>
    <phoneticPr fontId="2" type="noConversion"/>
  </si>
  <si>
    <t xml:space="preserve">    (1,2)</t>
    <phoneticPr fontId="2" type="noConversion"/>
  </si>
  <si>
    <t xml:space="preserve">    (2,2)</t>
    <phoneticPr fontId="2" type="noConversion"/>
  </si>
  <si>
    <t xml:space="preserve">     (2,1)</t>
    <phoneticPr fontId="2" type="noConversion"/>
  </si>
  <si>
    <t xml:space="preserve">     (1,1)</t>
    <phoneticPr fontId="2" type="noConversion"/>
  </si>
  <si>
    <t xml:space="preserve">  (t+1, t)</t>
    <phoneticPr fontId="2" type="noConversion"/>
  </si>
  <si>
    <t>E(r | t)</t>
    <phoneticPr fontId="2" type="noConversion"/>
  </si>
  <si>
    <t>Also note that the return matrix does not depend on y.</t>
    <phoneticPr fontId="2" type="noConversion"/>
  </si>
  <si>
    <t>So the growth rate of dividends follows a Markov Process</t>
    <phoneticPr fontId="2" type="noConversion"/>
  </si>
  <si>
    <t xml:space="preserve">   standard deviation of the (annual) growth rate in consumption</t>
    <phoneticPr fontId="2" type="noConversion"/>
  </si>
  <si>
    <t xml:space="preserve">  mean of the (annual) growth rate in consumption</t>
    <phoneticPr fontId="2" type="noConversion"/>
  </si>
  <si>
    <t>Implied first-order autocorrelation in consumption growth rate:</t>
    <phoneticPr fontId="2" type="noConversion"/>
  </si>
  <si>
    <t>Mehra and Prescott</t>
    <phoneticPr fontId="2" type="noConversion"/>
  </si>
  <si>
    <t>lamba_1 = 1 + mu + delta</t>
    <phoneticPr fontId="2" type="noConversion"/>
  </si>
  <si>
    <t>lamba_2 = 1 + mu - delta</t>
    <phoneticPr fontId="2" type="noConversion"/>
  </si>
  <si>
    <t>phi_{1 1} = phi_{2 2} = phi</t>
    <phoneticPr fontId="2" type="noConversion"/>
  </si>
  <si>
    <t>phi_{1 2} = phi_{2 1} = (1 - phi)</t>
    <phoneticPr fontId="2" type="noConversion"/>
  </si>
  <si>
    <t>mu</t>
    <phoneticPr fontId="2" type="noConversion"/>
  </si>
  <si>
    <t>delta</t>
    <phoneticPr fontId="2" type="noConversion"/>
  </si>
  <si>
    <t>phi</t>
    <phoneticPr fontId="2" type="noConversion"/>
  </si>
  <si>
    <t>alpha</t>
    <phoneticPr fontId="2" type="noConversion"/>
  </si>
  <si>
    <t xml:space="preserve">  (Coefficient of relative risk aversion)</t>
    <phoneticPr fontId="2" type="noConversion"/>
  </si>
  <si>
    <t>beta</t>
    <phoneticPr fontId="2" type="noConversion"/>
  </si>
  <si>
    <t>y_{t+1} = x_{t+1} y_t</t>
    <phoneticPr fontId="2" type="noConversion"/>
  </si>
  <si>
    <t>Pr{x_{t+1} = lambda_j | x_t = lambda_i} = phi_{i j}</t>
    <phoneticPr fontId="2" type="noConversion"/>
  </si>
  <si>
    <t>p = A p + b</t>
    <phoneticPr fontId="2" type="noConversion"/>
  </si>
  <si>
    <t>A:</t>
    <phoneticPr fontId="2" type="noConversion"/>
  </si>
  <si>
    <t>b:</t>
    <phoneticPr fontId="2" type="noConversion"/>
  </si>
  <si>
    <t>I</t>
    <phoneticPr fontId="2" type="noConversion"/>
  </si>
  <si>
    <t>I-A</t>
    <phoneticPr fontId="2" type="noConversion"/>
  </si>
  <si>
    <t>(I-A)^(-1)</t>
    <phoneticPr fontId="2" type="noConversion"/>
  </si>
  <si>
    <t>1 - phi</t>
    <phoneticPr fontId="2" type="noConversion"/>
  </si>
  <si>
    <t>State</t>
    <phoneticPr fontId="2" type="noConversion"/>
  </si>
  <si>
    <t>The realized return on the risky asset will depend on the state this period and last period:</t>
    <phoneticPr fontId="2" type="noConversion"/>
  </si>
  <si>
    <t>r(e)</t>
    <phoneticPr fontId="2" type="noConversion"/>
  </si>
  <si>
    <t>Asset Value Multiplier</t>
    <phoneticPr fontId="2" type="noConversion"/>
  </si>
  <si>
    <t>(Asset value = p y.)</t>
    <phoneticPr fontId="2" type="noConversion"/>
  </si>
  <si>
    <t>Riskless Bond</t>
    <phoneticPr fontId="2" type="noConversion"/>
  </si>
</sst>
</file>

<file path=xl/styles.xml><?xml version="1.0" encoding="utf-8"?>
<styleSheet xmlns="http://schemas.openxmlformats.org/spreadsheetml/2006/main">
  <fonts count="3">
    <font>
      <sz val="10"/>
      <name val="Verdana"/>
    </font>
    <font>
      <b/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M52"/>
  <sheetViews>
    <sheetView tabSelected="1" topLeftCell="A11" workbookViewId="0">
      <selection activeCell="E27" sqref="E27"/>
    </sheetView>
  </sheetViews>
  <sheetFormatPr baseColWidth="10" defaultRowHeight="13"/>
  <cols>
    <col min="1" max="1" width="12.42578125" customWidth="1"/>
  </cols>
  <sheetData>
    <row r="1" spans="1:12">
      <c r="A1" t="s">
        <v>23</v>
      </c>
    </row>
    <row r="3" spans="1:12">
      <c r="A3" t="s">
        <v>24</v>
      </c>
      <c r="E3">
        <f>1+B9+B10</f>
        <v>1.054</v>
      </c>
    </row>
    <row r="4" spans="1:12">
      <c r="A4" t="s">
        <v>25</v>
      </c>
      <c r="E4">
        <f>1+B9-B10</f>
        <v>0.98199999999999998</v>
      </c>
    </row>
    <row r="5" spans="1:12">
      <c r="A5" t="s">
        <v>26</v>
      </c>
    </row>
    <row r="6" spans="1:12">
      <c r="A6" t="s">
        <v>27</v>
      </c>
    </row>
    <row r="7" spans="1:12">
      <c r="A7" t="s">
        <v>35</v>
      </c>
    </row>
    <row r="9" spans="1:12">
      <c r="A9" t="s">
        <v>28</v>
      </c>
      <c r="B9">
        <v>1.7999999999999999E-2</v>
      </c>
      <c r="C9" t="s">
        <v>21</v>
      </c>
    </row>
    <row r="10" spans="1:12">
      <c r="A10" t="s">
        <v>29</v>
      </c>
      <c r="B10">
        <v>3.5999999999999997E-2</v>
      </c>
      <c r="C10" t="s">
        <v>20</v>
      </c>
    </row>
    <row r="11" spans="1:12">
      <c r="A11" t="s">
        <v>30</v>
      </c>
      <c r="B11">
        <v>0.43</v>
      </c>
      <c r="C11" t="s">
        <v>42</v>
      </c>
      <c r="D11">
        <f>1-B11</f>
        <v>0.57000000000000006</v>
      </c>
    </row>
    <row r="12" spans="1:12">
      <c r="A12" t="s">
        <v>31</v>
      </c>
      <c r="B12">
        <v>2</v>
      </c>
      <c r="C12" t="s">
        <v>32</v>
      </c>
      <c r="G12" t="s">
        <v>22</v>
      </c>
      <c r="L12">
        <f>2*B11-1</f>
        <v>-0.14000000000000001</v>
      </c>
    </row>
    <row r="13" spans="1:12">
      <c r="A13" t="s">
        <v>33</v>
      </c>
      <c r="B13">
        <f>EXP(-0.05)</f>
        <v>0.95122942450071402</v>
      </c>
    </row>
    <row r="15" spans="1:12">
      <c r="A15" t="s">
        <v>34</v>
      </c>
      <c r="C15" t="s">
        <v>19</v>
      </c>
    </row>
    <row r="17" spans="1:7">
      <c r="A17" t="s">
        <v>4</v>
      </c>
    </row>
    <row r="18" spans="1:7">
      <c r="A18" t="s">
        <v>2</v>
      </c>
      <c r="D18" t="s">
        <v>10</v>
      </c>
    </row>
    <row r="20" spans="1:7">
      <c r="A20" t="s">
        <v>5</v>
      </c>
    </row>
    <row r="22" spans="1:7">
      <c r="A22" t="s">
        <v>36</v>
      </c>
      <c r="B22" t="s">
        <v>6</v>
      </c>
      <c r="G22" t="s">
        <v>3</v>
      </c>
    </row>
    <row r="23" spans="1:7">
      <c r="F23" t="s">
        <v>38</v>
      </c>
    </row>
    <row r="24" spans="1:7">
      <c r="B24" t="s">
        <v>37</v>
      </c>
      <c r="C24">
        <f>B13*E3^(1-B12)*B11</f>
        <v>0.38807272536556642</v>
      </c>
      <c r="D24">
        <f>B13*E4^(1-B12)*D11</f>
        <v>0.55213927898717619</v>
      </c>
      <c r="G24">
        <f>B13*E3^(1-B12)*B11+B13*E4^(1-B12)*D11</f>
        <v>0.94021200435274266</v>
      </c>
    </row>
    <row r="25" spans="1:7">
      <c r="C25">
        <f>B13*E3^(1-B12)*D11</f>
        <v>0.5144219847869137</v>
      </c>
      <c r="D25">
        <f>B13*E4^(1-B12)*B11</f>
        <v>0.41652612274471185</v>
      </c>
      <c r="G25">
        <f>B13*E3^(1-B12)*D11+B13*E4^(1-B12)*B11</f>
        <v>0.93094810753162549</v>
      </c>
    </row>
    <row r="28" spans="1:7">
      <c r="B28" t="s">
        <v>39</v>
      </c>
      <c r="C28">
        <v>1</v>
      </c>
      <c r="D28">
        <v>0</v>
      </c>
    </row>
    <row r="29" spans="1:7">
      <c r="C29">
        <v>0</v>
      </c>
      <c r="D29">
        <v>1</v>
      </c>
    </row>
    <row r="32" spans="1:7">
      <c r="B32" t="s">
        <v>40</v>
      </c>
      <c r="C32">
        <f t="array" ref="C32:D33">I-A</f>
        <v>0.61192727463443353</v>
      </c>
      <c r="D32">
        <v>-0.55213927898717619</v>
      </c>
    </row>
    <row r="33" spans="1:13">
      <c r="C33">
        <v>-0.5144219847869137</v>
      </c>
      <c r="D33">
        <v>0.5834738772552881</v>
      </c>
    </row>
    <row r="35" spans="1:13">
      <c r="B35" t="s">
        <v>41</v>
      </c>
      <c r="C35">
        <f t="array" ref="C35:D36">MINVERSE(ImA)</f>
        <v>7.9915890919046104</v>
      </c>
      <c r="D35">
        <v>7.5624126651952919</v>
      </c>
    </row>
    <row r="36" spans="1:13">
      <c r="C36">
        <v>7.0458152155804328</v>
      </c>
      <c r="D36">
        <v>8.3813029574035394</v>
      </c>
    </row>
    <row r="38" spans="1:13">
      <c r="B38" s="1" t="s">
        <v>43</v>
      </c>
      <c r="C38" t="s">
        <v>46</v>
      </c>
      <c r="E38" t="s">
        <v>47</v>
      </c>
      <c r="G38" t="s">
        <v>48</v>
      </c>
      <c r="H38" t="s">
        <v>0</v>
      </c>
      <c r="J38" t="s">
        <v>1</v>
      </c>
      <c r="M38" t="s">
        <v>11</v>
      </c>
    </row>
    <row r="39" spans="1:13">
      <c r="B39" s="1">
        <v>1</v>
      </c>
      <c r="C39">
        <f t="array" ref="C39:C40">MMULT(ImAI,b)</f>
        <v>14.554001757099901</v>
      </c>
      <c r="G39">
        <f>B13*((E3^(-B12))*B11+(E4^(-B12))*D11)</f>
        <v>0.93045039975872146</v>
      </c>
      <c r="M39">
        <f>1/G39-1</f>
        <v>7.4748315718187408E-2</v>
      </c>
    </row>
    <row r="40" spans="1:13">
      <c r="B40" s="1">
        <v>2</v>
      </c>
      <c r="C40">
        <v>14.42711817298397</v>
      </c>
      <c r="G40">
        <f>B13*(E3^(-B12)*D11+E4^(-B12)*B11)</f>
        <v>0.91222742035353199</v>
      </c>
      <c r="M40">
        <f>1/G40-1</f>
        <v>9.6217870333750621E-2</v>
      </c>
    </row>
    <row r="41" spans="1:13">
      <c r="L41" s="2" t="s">
        <v>8</v>
      </c>
      <c r="M41" s="2">
        <f>0.5*(M39+M40)</f>
        <v>8.5483093025969015E-2</v>
      </c>
    </row>
    <row r="43" spans="1:13">
      <c r="A43" t="s">
        <v>44</v>
      </c>
      <c r="H43" t="s">
        <v>18</v>
      </c>
    </row>
    <row r="44" spans="1:13">
      <c r="A44" t="s">
        <v>45</v>
      </c>
      <c r="B44">
        <f>(C39*E3+E3-C39)/C39</f>
        <v>0.12641994453421218</v>
      </c>
      <c r="C44">
        <f>(C39*E3+E3-C40)/C40</f>
        <v>0.13632657994597486</v>
      </c>
      <c r="D44" t="s">
        <v>15</v>
      </c>
      <c r="E44" t="s">
        <v>12</v>
      </c>
      <c r="F44" t="s">
        <v>16</v>
      </c>
    </row>
    <row r="45" spans="1:13">
      <c r="B45">
        <f>(C40*E4+E4-C39)/C39</f>
        <v>4.0911654313899495E-2</v>
      </c>
      <c r="C45">
        <f>(C40*E4+E4-C40)/C40</f>
        <v>5.0066261621040768E-2</v>
      </c>
      <c r="D45" t="s">
        <v>14</v>
      </c>
      <c r="E45" t="s">
        <v>13</v>
      </c>
    </row>
    <row r="47" spans="1:13">
      <c r="A47" t="s">
        <v>17</v>
      </c>
      <c r="B47">
        <f>B44*B11+B45*D11</f>
        <v>7.7680219108633958E-2</v>
      </c>
      <c r="C47">
        <f>C44*D11+C45*B11</f>
        <v>9.9234643066253209E-2</v>
      </c>
    </row>
    <row r="48" spans="1:13">
      <c r="A48" s="2" t="s">
        <v>9</v>
      </c>
      <c r="B48" s="2">
        <f>0.5*(B47+C47)</f>
        <v>8.8457431087443583E-2</v>
      </c>
    </row>
    <row r="52" spans="1:2">
      <c r="A52" s="2" t="s">
        <v>7</v>
      </c>
      <c r="B52" s="2">
        <f>B48-M41</f>
        <v>2.9743380614745685E-3</v>
      </c>
    </row>
  </sheetData>
  <phoneticPr fontId="2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Arizona</Company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 Lamoureux</cp:lastModifiedBy>
  <dcterms:created xsi:type="dcterms:W3CDTF">2015-09-14T00:56:54Z</dcterms:created>
  <dcterms:modified xsi:type="dcterms:W3CDTF">2015-09-15T17:34:30Z</dcterms:modified>
</cp:coreProperties>
</file>